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3815" windowHeight="7305" activeTab="3"/>
  </bookViews>
  <sheets>
    <sheet name="Tabelle1" sheetId="1" r:id="rId1"/>
    <sheet name="Tabelle2" sheetId="2" r:id="rId2"/>
    <sheet name="Tabelle3" sheetId="3" r:id="rId3"/>
    <sheet name="Tabelle4" sheetId="4" r:id="rId4"/>
  </sheets>
  <calcPr calcId="145621"/>
</workbook>
</file>

<file path=xl/calcChain.xml><?xml version="1.0" encoding="utf-8"?>
<calcChain xmlns="http://schemas.openxmlformats.org/spreadsheetml/2006/main">
  <c r="AP5" i="2" l="1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4" i="2"/>
  <c r="AP31" i="2" l="1"/>
  <c r="AP30" i="2"/>
  <c r="AP28" i="2"/>
  <c r="AP29" i="2"/>
  <c r="E31" i="1"/>
  <c r="E30" i="1"/>
  <c r="E29" i="1"/>
  <c r="E28" i="1"/>
  <c r="E5" i="4" l="1"/>
  <c r="AD8" i="4" l="1"/>
  <c r="AD23" i="4"/>
  <c r="AD24" i="4"/>
  <c r="AC6" i="4"/>
  <c r="AD6" i="4" s="1"/>
  <c r="AC7" i="4"/>
  <c r="AD7" i="4" s="1"/>
  <c r="AC8" i="4"/>
  <c r="AC9" i="4"/>
  <c r="AD9" i="4" s="1"/>
  <c r="AC10" i="4"/>
  <c r="AD10" i="4" s="1"/>
  <c r="AC11" i="4"/>
  <c r="AD11" i="4" s="1"/>
  <c r="AC12" i="4"/>
  <c r="AD12" i="4" s="1"/>
  <c r="AC13" i="4"/>
  <c r="AD13" i="4" s="1"/>
  <c r="AC14" i="4"/>
  <c r="AD14" i="4" s="1"/>
  <c r="AC15" i="4"/>
  <c r="AD15" i="4" s="1"/>
  <c r="AC16" i="4"/>
  <c r="AD16" i="4" s="1"/>
  <c r="AC17" i="4"/>
  <c r="AD17" i="4" s="1"/>
  <c r="AC18" i="4"/>
  <c r="AD18" i="4" s="1"/>
  <c r="AC19" i="4"/>
  <c r="AD19" i="4" s="1"/>
  <c r="AC20" i="4"/>
  <c r="AD20" i="4" s="1"/>
  <c r="AC21" i="4"/>
  <c r="AD21" i="4" s="1"/>
  <c r="AC22" i="4"/>
  <c r="AD22" i="4" s="1"/>
  <c r="AC23" i="4"/>
  <c r="AC24" i="4"/>
  <c r="AC25" i="4"/>
  <c r="AD25" i="4" s="1"/>
  <c r="AC26" i="4"/>
  <c r="AD26" i="4" s="1"/>
  <c r="AC27" i="4"/>
  <c r="AD27" i="4" s="1"/>
  <c r="AC28" i="4"/>
  <c r="AD28" i="4" s="1"/>
  <c r="AC5" i="4"/>
  <c r="AD5" i="4" s="1"/>
  <c r="Y6" i="4"/>
  <c r="Y7" i="4"/>
  <c r="Y10" i="4"/>
  <c r="Y13" i="4"/>
  <c r="Y14" i="4"/>
  <c r="Y17" i="4"/>
  <c r="Y18" i="4"/>
  <c r="Y19" i="4"/>
  <c r="Y20" i="4"/>
  <c r="Y22" i="4"/>
  <c r="Y23" i="4"/>
  <c r="Y24" i="4"/>
  <c r="Y27" i="4"/>
  <c r="X6" i="4"/>
  <c r="X7" i="4"/>
  <c r="X8" i="4"/>
  <c r="Y8" i="4" s="1"/>
  <c r="X9" i="4"/>
  <c r="Y9" i="4" s="1"/>
  <c r="X10" i="4"/>
  <c r="X11" i="4"/>
  <c r="Y11" i="4" s="1"/>
  <c r="X12" i="4"/>
  <c r="Y12" i="4" s="1"/>
  <c r="X13" i="4"/>
  <c r="X14" i="4"/>
  <c r="X15" i="4"/>
  <c r="Y15" i="4" s="1"/>
  <c r="X16" i="4"/>
  <c r="Y16" i="4" s="1"/>
  <c r="X17" i="4"/>
  <c r="X18" i="4"/>
  <c r="X19" i="4"/>
  <c r="X20" i="4"/>
  <c r="X21" i="4"/>
  <c r="Y21" i="4" s="1"/>
  <c r="X22" i="4"/>
  <c r="X23" i="4"/>
  <c r="X24" i="4"/>
  <c r="X25" i="4"/>
  <c r="Y25" i="4" s="1"/>
  <c r="X26" i="4"/>
  <c r="Y26" i="4" s="1"/>
  <c r="X27" i="4"/>
  <c r="X28" i="4"/>
  <c r="Y28" i="4" s="1"/>
  <c r="X5" i="4"/>
  <c r="Y5" i="4" s="1"/>
  <c r="V6" i="4" l="1"/>
  <c r="W6" i="4" s="1"/>
  <c r="V7" i="4"/>
  <c r="W7" i="4" s="1"/>
  <c r="V8" i="4"/>
  <c r="W8" i="4" s="1"/>
  <c r="V9" i="4"/>
  <c r="W9" i="4" s="1"/>
  <c r="V10" i="4"/>
  <c r="W10" i="4" s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5" i="4"/>
  <c r="W5" i="4" s="1"/>
  <c r="P7" i="4"/>
  <c r="P10" i="4"/>
  <c r="P12" i="4"/>
  <c r="P13" i="4"/>
  <c r="P15" i="4"/>
  <c r="P22" i="4"/>
  <c r="P26" i="4"/>
  <c r="P27" i="4"/>
  <c r="P28" i="4"/>
  <c r="O6" i="4"/>
  <c r="P6" i="4" s="1"/>
  <c r="O7" i="4"/>
  <c r="O8" i="4"/>
  <c r="P8" i="4" s="1"/>
  <c r="O9" i="4"/>
  <c r="P9" i="4" s="1"/>
  <c r="O10" i="4"/>
  <c r="O11" i="4"/>
  <c r="P11" i="4" s="1"/>
  <c r="O12" i="4"/>
  <c r="O13" i="4"/>
  <c r="O14" i="4"/>
  <c r="P14" i="4" s="1"/>
  <c r="O15" i="4"/>
  <c r="O16" i="4"/>
  <c r="P16" i="4" s="1"/>
  <c r="O17" i="4"/>
  <c r="P17" i="4" s="1"/>
  <c r="O18" i="4"/>
  <c r="P18" i="4" s="1"/>
  <c r="O19" i="4"/>
  <c r="P19" i="4" s="1"/>
  <c r="O20" i="4"/>
  <c r="P20" i="4" s="1"/>
  <c r="O21" i="4"/>
  <c r="P21" i="4" s="1"/>
  <c r="O22" i="4"/>
  <c r="O23" i="4"/>
  <c r="P23" i="4" s="1"/>
  <c r="O24" i="4"/>
  <c r="P24" i="4" s="1"/>
  <c r="O25" i="4"/>
  <c r="P25" i="4" s="1"/>
  <c r="O26" i="4"/>
  <c r="O27" i="4"/>
  <c r="O28" i="4"/>
  <c r="O5" i="4"/>
  <c r="P5" i="4" s="1"/>
  <c r="K9" i="4"/>
  <c r="K10" i="4"/>
  <c r="K11" i="4"/>
  <c r="K12" i="4"/>
  <c r="K13" i="4"/>
  <c r="K20" i="4"/>
  <c r="K21" i="4"/>
  <c r="K22" i="4"/>
  <c r="K23" i="4"/>
  <c r="K24" i="4"/>
  <c r="K26" i="4"/>
  <c r="J6" i="4"/>
  <c r="K6" i="4" s="1"/>
  <c r="J7" i="4"/>
  <c r="K7" i="4" s="1"/>
  <c r="J8" i="4"/>
  <c r="K8" i="4" s="1"/>
  <c r="J9" i="4"/>
  <c r="J10" i="4"/>
  <c r="J11" i="4"/>
  <c r="J12" i="4"/>
  <c r="J13" i="4"/>
  <c r="J14" i="4"/>
  <c r="K14" i="4" s="1"/>
  <c r="J15" i="4"/>
  <c r="K15" i="4" s="1"/>
  <c r="J16" i="4"/>
  <c r="K16" i="4" s="1"/>
  <c r="J17" i="4"/>
  <c r="K17" i="4" s="1"/>
  <c r="J18" i="4"/>
  <c r="K18" i="4" s="1"/>
  <c r="J19" i="4"/>
  <c r="K19" i="4" s="1"/>
  <c r="J20" i="4"/>
  <c r="J21" i="4"/>
  <c r="J22" i="4"/>
  <c r="J23" i="4"/>
  <c r="J24" i="4"/>
  <c r="J25" i="4"/>
  <c r="K25" i="4" s="1"/>
  <c r="J26" i="4"/>
  <c r="J27" i="4"/>
  <c r="K27" i="4" s="1"/>
  <c r="J28" i="4"/>
  <c r="K28" i="4" s="1"/>
  <c r="J5" i="4"/>
  <c r="K5" i="4" s="1"/>
  <c r="F7" i="4"/>
  <c r="F11" i="4"/>
  <c r="F18" i="4"/>
  <c r="F20" i="4"/>
  <c r="F21" i="4"/>
  <c r="F23" i="4"/>
  <c r="F24" i="4"/>
  <c r="F25" i="4"/>
  <c r="F26" i="4"/>
  <c r="F5" i="4"/>
  <c r="E6" i="4"/>
  <c r="F6" i="4" s="1"/>
  <c r="E7" i="4"/>
  <c r="E8" i="4"/>
  <c r="F8" i="4" s="1"/>
  <c r="E9" i="4"/>
  <c r="F9" i="4" s="1"/>
  <c r="E10" i="4"/>
  <c r="F10" i="4" s="1"/>
  <c r="E11" i="4"/>
  <c r="E12" i="4"/>
  <c r="F12" i="4" s="1"/>
  <c r="E13" i="4"/>
  <c r="F13" i="4" s="1"/>
  <c r="E14" i="4"/>
  <c r="F14" i="4" s="1"/>
  <c r="E15" i="4"/>
  <c r="F15" i="4" s="1"/>
  <c r="E16" i="4"/>
  <c r="F16" i="4" s="1"/>
  <c r="E17" i="4"/>
  <c r="F17" i="4" s="1"/>
  <c r="E18" i="4"/>
  <c r="E19" i="4"/>
  <c r="F19" i="4" s="1"/>
  <c r="E20" i="4"/>
  <c r="E21" i="4"/>
  <c r="E22" i="4"/>
  <c r="F22" i="4" s="1"/>
  <c r="E23" i="4"/>
  <c r="E24" i="4"/>
  <c r="E25" i="4"/>
  <c r="E26" i="4"/>
  <c r="E27" i="4"/>
  <c r="F27" i="4" s="1"/>
  <c r="E28" i="4"/>
  <c r="F28" i="4" s="1"/>
  <c r="C31" i="2" l="1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B31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B30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B29" i="2"/>
  <c r="C28" i="2"/>
  <c r="C63" i="2" s="1"/>
  <c r="D28" i="2"/>
  <c r="C43" i="2" s="1"/>
  <c r="E28" i="2"/>
  <c r="C35" i="2" s="1"/>
  <c r="F28" i="2"/>
  <c r="C51" i="2" s="1"/>
  <c r="G28" i="2"/>
  <c r="B47" i="2" s="1"/>
  <c r="H28" i="2"/>
  <c r="D35" i="2" s="1"/>
  <c r="I28" i="2"/>
  <c r="D55" i="2" s="1"/>
  <c r="J28" i="2"/>
  <c r="B35" i="2" s="1"/>
  <c r="K28" i="2"/>
  <c r="D43" i="2" s="1"/>
  <c r="L28" i="2"/>
  <c r="D51" i="2" s="1"/>
  <c r="M28" i="2"/>
  <c r="F35" i="2" s="1"/>
  <c r="N28" i="2"/>
  <c r="H51" i="2" s="1"/>
  <c r="O28" i="2"/>
  <c r="C47" i="2" s="1"/>
  <c r="P28" i="2"/>
  <c r="C59" i="2" s="1"/>
  <c r="Q28" i="2"/>
  <c r="G47" i="2" s="1"/>
  <c r="R28" i="2"/>
  <c r="F59" i="2" s="1"/>
  <c r="S28" i="2"/>
  <c r="F51" i="2" s="1"/>
  <c r="T28" i="2"/>
  <c r="D39" i="2" s="1"/>
  <c r="U28" i="2"/>
  <c r="E59" i="2" s="1"/>
  <c r="V28" i="2"/>
  <c r="B55" i="2" s="1"/>
  <c r="W28" i="2"/>
  <c r="B39" i="2" s="1"/>
  <c r="X28" i="2"/>
  <c r="D63" i="2" s="1"/>
  <c r="Y28" i="2"/>
  <c r="B43" i="2" s="1"/>
  <c r="Z28" i="2"/>
  <c r="B51" i="2" s="1"/>
  <c r="AA28" i="2"/>
  <c r="F55" i="2" s="1"/>
  <c r="AB28" i="2"/>
  <c r="E47" i="2" s="1"/>
  <c r="AC28" i="2"/>
  <c r="G35" i="2" s="1"/>
  <c r="AD28" i="2"/>
  <c r="G51" i="2" s="1"/>
  <c r="AE28" i="2"/>
  <c r="F47" i="2" s="1"/>
  <c r="AF28" i="2"/>
  <c r="B63" i="2" s="1"/>
  <c r="AG28" i="2"/>
  <c r="C39" i="2" s="1"/>
  <c r="AH28" i="2"/>
  <c r="C55" i="2" s="1"/>
  <c r="AI28" i="2"/>
  <c r="E35" i="2" s="1"/>
  <c r="AJ28" i="2"/>
  <c r="D47" i="2" s="1"/>
  <c r="AK28" i="2"/>
  <c r="B59" i="2" s="1"/>
  <c r="AL28" i="2"/>
  <c r="E43" i="2" s="1"/>
  <c r="AM28" i="2"/>
  <c r="H35" i="2" s="1"/>
  <c r="AN28" i="2"/>
  <c r="E51" i="2" s="1"/>
  <c r="AO28" i="2"/>
  <c r="D59" i="2" s="1"/>
  <c r="B28" i="2"/>
  <c r="E55" i="2" s="1"/>
  <c r="G55" i="2" l="1"/>
  <c r="E63" i="2"/>
  <c r="E39" i="2"/>
  <c r="G59" i="2"/>
  <c r="H47" i="2"/>
  <c r="I51" i="2"/>
  <c r="F43" i="2"/>
  <c r="I35" i="2"/>
  <c r="AD32" i="4"/>
  <c r="AD31" i="4"/>
  <c r="AD30" i="4"/>
  <c r="AD29" i="4"/>
  <c r="AC32" i="4"/>
  <c r="AC31" i="4"/>
  <c r="AC30" i="4"/>
  <c r="AC29" i="4"/>
  <c r="AB32" i="4"/>
  <c r="AB31" i="4"/>
  <c r="AB30" i="4"/>
  <c r="AB29" i="4"/>
  <c r="AA32" i="4"/>
  <c r="AA31" i="4"/>
  <c r="AA30" i="4"/>
  <c r="AA29" i="4"/>
  <c r="Y32" i="4"/>
  <c r="Y31" i="4"/>
  <c r="Y30" i="4"/>
  <c r="Y29" i="4"/>
  <c r="X32" i="4"/>
  <c r="X31" i="4"/>
  <c r="X30" i="4"/>
  <c r="X29" i="4"/>
  <c r="W32" i="4"/>
  <c r="W31" i="4"/>
  <c r="W30" i="4"/>
  <c r="W29" i="4"/>
  <c r="V32" i="4"/>
  <c r="V31" i="4"/>
  <c r="V30" i="4"/>
  <c r="V29" i="4"/>
  <c r="U32" i="4"/>
  <c r="U31" i="4"/>
  <c r="U30" i="4"/>
  <c r="U29" i="4"/>
  <c r="T32" i="4"/>
  <c r="T31" i="4"/>
  <c r="T30" i="4"/>
  <c r="T29" i="4"/>
  <c r="S32" i="4"/>
  <c r="S31" i="4"/>
  <c r="S30" i="4"/>
  <c r="S29" i="4"/>
  <c r="R32" i="4"/>
  <c r="R31" i="4"/>
  <c r="R30" i="4"/>
  <c r="R29" i="4"/>
  <c r="P32" i="4"/>
  <c r="P31" i="4"/>
  <c r="P30" i="4"/>
  <c r="P29" i="4"/>
  <c r="O32" i="4"/>
  <c r="O31" i="4"/>
  <c r="O30" i="4"/>
  <c r="O29" i="4"/>
  <c r="N32" i="4"/>
  <c r="N31" i="4"/>
  <c r="N30" i="4"/>
  <c r="N29" i="4"/>
  <c r="M32" i="4"/>
  <c r="M31" i="4"/>
  <c r="M30" i="4"/>
  <c r="M29" i="4"/>
  <c r="L32" i="4"/>
  <c r="L31" i="4"/>
  <c r="L30" i="4"/>
  <c r="L29" i="4"/>
  <c r="K32" i="4"/>
  <c r="K31" i="4"/>
  <c r="K30" i="4"/>
  <c r="K29" i="4"/>
  <c r="J32" i="4"/>
  <c r="J31" i="4"/>
  <c r="J30" i="4"/>
  <c r="J29" i="4"/>
  <c r="I32" i="4"/>
  <c r="I31" i="4"/>
  <c r="I30" i="4"/>
  <c r="I29" i="4"/>
  <c r="H32" i="4"/>
  <c r="H31" i="4"/>
  <c r="H30" i="4"/>
  <c r="H29" i="4"/>
  <c r="F32" i="4"/>
  <c r="F31" i="4"/>
  <c r="F30" i="4"/>
  <c r="F29" i="4"/>
  <c r="E32" i="4"/>
  <c r="E31" i="4"/>
  <c r="E30" i="4"/>
  <c r="E29" i="4"/>
  <c r="D32" i="4"/>
  <c r="D31" i="4"/>
  <c r="D30" i="4"/>
  <c r="D29" i="4"/>
  <c r="C32" i="4"/>
  <c r="C31" i="4"/>
  <c r="C30" i="4"/>
  <c r="C29" i="4"/>
  <c r="B32" i="4"/>
  <c r="B31" i="4"/>
  <c r="B30" i="4"/>
  <c r="B29" i="4"/>
  <c r="S31" i="3" l="1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 l="1"/>
  <c r="D31" i="1" l="1"/>
  <c r="D30" i="1"/>
  <c r="D29" i="1"/>
  <c r="D28" i="1"/>
  <c r="C31" i="1"/>
  <c r="C30" i="1"/>
  <c r="C29" i="1"/>
  <c r="C28" i="1"/>
  <c r="B31" i="1"/>
  <c r="B30" i="1"/>
  <c r="B29" i="1"/>
  <c r="B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<sst xmlns="http://schemas.openxmlformats.org/spreadsheetml/2006/main" count="284" uniqueCount="124">
  <si>
    <t>Allgemeine Daten</t>
  </si>
  <si>
    <t>Name</t>
  </si>
  <si>
    <t>Gewicht</t>
  </si>
  <si>
    <t>Größe</t>
  </si>
  <si>
    <t>BMI</t>
  </si>
  <si>
    <t>EZ-Skala</t>
  </si>
  <si>
    <t>Gespannt</t>
  </si>
  <si>
    <t>Schläfrig</t>
  </si>
  <si>
    <t>Beliebt</t>
  </si>
  <si>
    <t>Kraftvoll</t>
  </si>
  <si>
    <t>Gutgelaunt</t>
  </si>
  <si>
    <t>Routiniert</t>
  </si>
  <si>
    <t>Anstrengungsbereit</t>
  </si>
  <si>
    <t>Unbefangen</t>
  </si>
  <si>
    <t>Energiegeladen</t>
  </si>
  <si>
    <t>Geachtet</t>
  </si>
  <si>
    <t>Heiter</t>
  </si>
  <si>
    <t>Ausdauernd</t>
  </si>
  <si>
    <t>Sorgenfrei</t>
  </si>
  <si>
    <t>Selbstsicher</t>
  </si>
  <si>
    <t>Ausgeruht</t>
  </si>
  <si>
    <t>Überlegen</t>
  </si>
  <si>
    <t>Erholungsbedürftig</t>
  </si>
  <si>
    <t>Zufrieden</t>
  </si>
  <si>
    <t>Unternehmungslustig</t>
  </si>
  <si>
    <t>Abgehetzt</t>
  </si>
  <si>
    <t>Ruhig</t>
  </si>
  <si>
    <t>Kontaktbereit</t>
  </si>
  <si>
    <t>Müde</t>
  </si>
  <si>
    <t>Anerkannt</t>
  </si>
  <si>
    <t>Fröhlich</t>
  </si>
  <si>
    <t>Nervös</t>
  </si>
  <si>
    <t>Geübt</t>
  </si>
  <si>
    <t>Konzentrationsfähig</t>
  </si>
  <si>
    <t>Harmonisch</t>
  </si>
  <si>
    <t>Sicher</t>
  </si>
  <si>
    <t>Matt</t>
  </si>
  <si>
    <t>Mitteilsam</t>
  </si>
  <si>
    <t>Gelassen</t>
  </si>
  <si>
    <t>Aktiv</t>
  </si>
  <si>
    <t>Gefestigt</t>
  </si>
  <si>
    <t>Erholt</t>
  </si>
  <si>
    <t>Nützlich</t>
  </si>
  <si>
    <t>Arbeitsfreudig</t>
  </si>
  <si>
    <t>Vergnügt</t>
  </si>
  <si>
    <t>Verausgabt</t>
  </si>
  <si>
    <t>SMT-Fragebogen</t>
  </si>
  <si>
    <t>Anspruchsniveau</t>
  </si>
  <si>
    <t>Ausdauer</t>
  </si>
  <si>
    <t>Dominanz</t>
  </si>
  <si>
    <t>Einsatzbereitschaft</t>
  </si>
  <si>
    <t>Flexibilität</t>
  </si>
  <si>
    <t>Flow</t>
  </si>
  <si>
    <t>Furchtlosigkeit</t>
  </si>
  <si>
    <t>Kompensatorische Anstrengung</t>
  </si>
  <si>
    <t>Lernmotivation</t>
  </si>
  <si>
    <t>Leistungsstolz</t>
  </si>
  <si>
    <t>Selbstdisziplin</t>
  </si>
  <si>
    <t>Selbstverantwortlichkeit</t>
  </si>
  <si>
    <t>Statusstreben</t>
  </si>
  <si>
    <t>Unabhängigkeit</t>
  </si>
  <si>
    <t>Wettbewerbshaltung</t>
  </si>
  <si>
    <t>Zielsetzung</t>
  </si>
  <si>
    <t>Zuversicht</t>
  </si>
  <si>
    <t>Leistungsfähigkeit</t>
  </si>
  <si>
    <t>Bankdrücken KG</t>
  </si>
  <si>
    <t>Wdh. t0</t>
  </si>
  <si>
    <t>Wdh. t1</t>
  </si>
  <si>
    <t>Steigerung in %</t>
  </si>
  <si>
    <t>Klimmzüge</t>
  </si>
  <si>
    <t>Beinpresse KG</t>
  </si>
  <si>
    <t>Rudern</t>
  </si>
  <si>
    <t>Kcal t0</t>
  </si>
  <si>
    <t>Kcal t1</t>
  </si>
  <si>
    <t>Meter t0</t>
  </si>
  <si>
    <t>Meter t1</t>
  </si>
  <si>
    <t>Steigerung in % Kcal</t>
  </si>
  <si>
    <t>Steigerung in % Meter</t>
  </si>
  <si>
    <t>Liegestützen</t>
  </si>
  <si>
    <t>Holger Simdorn</t>
  </si>
  <si>
    <t>Nico Nachtwey</t>
  </si>
  <si>
    <t>Arkadius Macek</t>
  </si>
  <si>
    <t>Pietro Lukaschik</t>
  </si>
  <si>
    <t>Ronny Leistner</t>
  </si>
  <si>
    <t>Fabian Klenke</t>
  </si>
  <si>
    <t>Arne Heymann</t>
  </si>
  <si>
    <t>Tim Gerber</t>
  </si>
  <si>
    <t>Aaron Durna</t>
  </si>
  <si>
    <t>Hagen Neugebauer</t>
  </si>
  <si>
    <t>Robin Glienke</t>
  </si>
  <si>
    <t>Damian Plominski</t>
  </si>
  <si>
    <t>David Degering</t>
  </si>
  <si>
    <t>Demis Schirmer</t>
  </si>
  <si>
    <t>Wojciek Sawkow</t>
  </si>
  <si>
    <t>Tobias Große</t>
  </si>
  <si>
    <t>Sonny Neidhardt</t>
  </si>
  <si>
    <t>Lorenz Heuer</t>
  </si>
  <si>
    <t>Timo Ahlvers</t>
  </si>
  <si>
    <t>Tom Behrens</t>
  </si>
  <si>
    <t>Mario Simon</t>
  </si>
  <si>
    <t>Daniel Boulton</t>
  </si>
  <si>
    <t>Kevin Renke</t>
  </si>
  <si>
    <t>Niklas Priess</t>
  </si>
  <si>
    <t>Mittelwert (MW)</t>
  </si>
  <si>
    <t>Standardabweichung (SD)</t>
  </si>
  <si>
    <t>Minimum (MIN)</t>
  </si>
  <si>
    <t>Maximum (MAX)</t>
  </si>
  <si>
    <t>Steigerung Wdh.</t>
  </si>
  <si>
    <t>Wdh. T1</t>
  </si>
  <si>
    <t>Steigerung Kcal</t>
  </si>
  <si>
    <t>Steigerung Meter</t>
  </si>
  <si>
    <t>SMT Gesamtwert</t>
  </si>
  <si>
    <t>Alter</t>
  </si>
  <si>
    <t>Gesamt</t>
  </si>
  <si>
    <t>Binärfaktor</t>
  </si>
  <si>
    <t>Anstrengungsbereitschaft</t>
  </si>
  <si>
    <t>Kontaktbereitschaft</t>
  </si>
  <si>
    <t>Soziale Anerkennung</t>
  </si>
  <si>
    <t>Selbstsicherheit</t>
  </si>
  <si>
    <t>Stimmungslage</t>
  </si>
  <si>
    <t>Spannungslage</t>
  </si>
  <si>
    <t>Ermüdung</t>
  </si>
  <si>
    <t>Schläfrigkeit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</si>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</sst>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CCFFCC"/>
        <bgColor rgb="FFCCFFCC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C0C0C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7030A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164" fontId="2" fillId="4" borderId="1" xfId="0" applyNumberFormat="1" applyFont="1" applyFill="1" applyBorder="1" applyAlignment="1" applyProtection="1">
      <alignment horizontal="center"/>
      <protection locked="0"/>
    </xf>
    <xf numFmtId="0" fontId="2" fillId="9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9" borderId="2" xfId="0" applyFont="1" applyFill="1" applyBorder="1" applyAlignment="1" applyProtection="1">
      <alignment horizontal="center"/>
      <protection locked="0"/>
    </xf>
    <xf numFmtId="1" fontId="6" fillId="10" borderId="1" xfId="0" applyNumberFormat="1" applyFont="1" applyFill="1" applyBorder="1" applyAlignment="1" applyProtection="1">
      <alignment horizontal="center"/>
      <protection locked="0"/>
    </xf>
    <xf numFmtId="1" fontId="5" fillId="10" borderId="1" xfId="0" applyNumberFormat="1" applyFont="1" applyFill="1" applyBorder="1" applyAlignment="1">
      <alignment horizontal="center"/>
    </xf>
    <xf numFmtId="164" fontId="7" fillId="10" borderId="1" xfId="0" applyNumberFormat="1" applyFont="1" applyFill="1" applyBorder="1" applyAlignment="1" applyProtection="1">
      <alignment horizontal="center"/>
      <protection locked="0"/>
    </xf>
    <xf numFmtId="164" fontId="0" fillId="10" borderId="1" xfId="0" applyNumberFormat="1" applyFill="1" applyBorder="1" applyAlignment="1">
      <alignment horizontal="center"/>
    </xf>
    <xf numFmtId="0" fontId="5" fillId="11" borderId="0" xfId="0" applyFont="1" applyFill="1" applyAlignment="1">
      <alignment horizontal="center"/>
    </xf>
    <xf numFmtId="0" fontId="6" fillId="10" borderId="1" xfId="0" applyFont="1" applyFill="1" applyBorder="1" applyAlignment="1" applyProtection="1">
      <alignment horizontal="center"/>
      <protection locked="0"/>
    </xf>
    <xf numFmtId="0" fontId="0" fillId="10" borderId="1" xfId="0" applyFill="1" applyBorder="1"/>
    <xf numFmtId="2" fontId="1" fillId="10" borderId="1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164" fontId="6" fillId="10" borderId="1" xfId="0" applyNumberFormat="1" applyFont="1" applyFill="1" applyBorder="1" applyAlignment="1" applyProtection="1">
      <alignment horizontal="center"/>
      <protection locked="0"/>
    </xf>
    <xf numFmtId="164" fontId="5" fillId="10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>
      <alignment horizontal="center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164" fontId="0" fillId="10" borderId="3" xfId="0" applyNumberFormat="1" applyFill="1" applyBorder="1" applyAlignment="1">
      <alignment horizontal="center"/>
    </xf>
    <xf numFmtId="164" fontId="0" fillId="10" borderId="4" xfId="0" applyNumberFormat="1" applyFill="1" applyBorder="1" applyAlignment="1">
      <alignment horizontal="center"/>
    </xf>
    <xf numFmtId="164" fontId="6" fillId="10" borderId="5" xfId="0" applyNumberFormat="1" applyFont="1" applyFill="1" applyBorder="1" applyAlignment="1" applyProtection="1">
      <alignment horizontal="center"/>
      <protection locked="0"/>
    </xf>
    <xf numFmtId="0" fontId="0" fillId="0" borderId="0" xfId="0" applyBorder="1"/>
    <xf numFmtId="164" fontId="0" fillId="0" borderId="1" xfId="0" applyNumberFormat="1" applyBorder="1" applyAlignment="1">
      <alignment horizontal="center"/>
    </xf>
    <xf numFmtId="164" fontId="6" fillId="10" borderId="0" xfId="0" applyNumberFormat="1" applyFon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</cellXfs>
  <cellStyles count="1"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4" sqref="E14"/>
    </sheetView>
  </sheetViews>
  <sheetFormatPr baseColWidth="10" defaultRowHeight="15" x14ac:dyDescent="0.25"/>
  <cols>
    <col min="1" max="1" width="23.28515625" customWidth="1"/>
    <col min="2" max="2" width="11.42578125" customWidth="1"/>
    <col min="5" max="5" width="11.42578125" style="2"/>
  </cols>
  <sheetData>
    <row r="1" spans="1:5" x14ac:dyDescent="0.25">
      <c r="A1" t="s">
        <v>0</v>
      </c>
    </row>
    <row r="3" spans="1:5" s="1" customFormat="1" ht="14.25" x14ac:dyDescent="0.2">
      <c r="A3" s="1" t="s">
        <v>1</v>
      </c>
      <c r="B3" s="1" t="s">
        <v>3</v>
      </c>
      <c r="C3" s="1" t="s">
        <v>2</v>
      </c>
      <c r="D3" s="1" t="s">
        <v>4</v>
      </c>
      <c r="E3" s="1" t="s">
        <v>112</v>
      </c>
    </row>
    <row r="4" spans="1:5" x14ac:dyDescent="0.25">
      <c r="A4" s="11" t="s">
        <v>79</v>
      </c>
      <c r="B4" s="12">
        <v>196</v>
      </c>
      <c r="C4" s="13">
        <v>115</v>
      </c>
      <c r="D4" s="25">
        <f t="shared" ref="D4:D27" si="0">C4/((B4/100)*(B4/100))</f>
        <v>29.935443565181178</v>
      </c>
      <c r="E4" s="26">
        <v>27</v>
      </c>
    </row>
    <row r="5" spans="1:5" x14ac:dyDescent="0.25">
      <c r="A5" s="11" t="s">
        <v>80</v>
      </c>
      <c r="B5" s="12">
        <v>180</v>
      </c>
      <c r="C5" s="13">
        <v>80</v>
      </c>
      <c r="D5" s="25">
        <f t="shared" si="0"/>
        <v>24.691358024691358</v>
      </c>
      <c r="E5" s="26">
        <v>18</v>
      </c>
    </row>
    <row r="6" spans="1:5" x14ac:dyDescent="0.25">
      <c r="A6" s="11" t="s">
        <v>81</v>
      </c>
      <c r="B6" s="12">
        <v>180</v>
      </c>
      <c r="C6" s="13">
        <v>79</v>
      </c>
      <c r="D6" s="25">
        <f t="shared" si="0"/>
        <v>24.382716049382715</v>
      </c>
      <c r="E6" s="26">
        <v>29</v>
      </c>
    </row>
    <row r="7" spans="1:5" x14ac:dyDescent="0.25">
      <c r="A7" s="11" t="s">
        <v>82</v>
      </c>
      <c r="B7" s="12">
        <v>185</v>
      </c>
      <c r="C7" s="13">
        <v>108</v>
      </c>
      <c r="D7" s="25">
        <f t="shared" si="0"/>
        <v>31.555880204528851</v>
      </c>
      <c r="E7" s="26">
        <v>24</v>
      </c>
    </row>
    <row r="8" spans="1:5" x14ac:dyDescent="0.25">
      <c r="A8" s="11" t="s">
        <v>83</v>
      </c>
      <c r="B8" s="12">
        <v>183</v>
      </c>
      <c r="C8" s="13">
        <v>93</v>
      </c>
      <c r="D8" s="25">
        <f t="shared" si="0"/>
        <v>27.77031263997133</v>
      </c>
      <c r="E8" s="26">
        <v>29</v>
      </c>
    </row>
    <row r="9" spans="1:5" x14ac:dyDescent="0.25">
      <c r="A9" s="11" t="s">
        <v>84</v>
      </c>
      <c r="B9" s="12">
        <v>175</v>
      </c>
      <c r="C9" s="13">
        <v>72</v>
      </c>
      <c r="D9" s="25">
        <f t="shared" si="0"/>
        <v>23.510204081632654</v>
      </c>
      <c r="E9" s="26">
        <v>35</v>
      </c>
    </row>
    <row r="10" spans="1:5" x14ac:dyDescent="0.25">
      <c r="A10" s="11" t="s">
        <v>85</v>
      </c>
      <c r="B10" s="12">
        <v>191</v>
      </c>
      <c r="C10" s="13">
        <v>80</v>
      </c>
      <c r="D10" s="25">
        <f t="shared" si="0"/>
        <v>21.929223431375238</v>
      </c>
      <c r="E10" s="26">
        <v>18</v>
      </c>
    </row>
    <row r="11" spans="1:5" x14ac:dyDescent="0.25">
      <c r="A11" s="11" t="s">
        <v>86</v>
      </c>
      <c r="B11" s="12">
        <v>174</v>
      </c>
      <c r="C11" s="13">
        <v>63</v>
      </c>
      <c r="D11" s="25">
        <f t="shared" si="0"/>
        <v>20.808561236623067</v>
      </c>
      <c r="E11" s="26">
        <v>18</v>
      </c>
    </row>
    <row r="12" spans="1:5" x14ac:dyDescent="0.25">
      <c r="A12" s="11" t="s">
        <v>87</v>
      </c>
      <c r="B12" s="12">
        <v>174</v>
      </c>
      <c r="C12" s="13">
        <v>70</v>
      </c>
      <c r="D12" s="25">
        <f t="shared" si="0"/>
        <v>23.120623596247853</v>
      </c>
      <c r="E12" s="26">
        <v>22</v>
      </c>
    </row>
    <row r="13" spans="1:5" x14ac:dyDescent="0.25">
      <c r="A13" s="11" t="s">
        <v>88</v>
      </c>
      <c r="B13" s="12">
        <v>186</v>
      </c>
      <c r="C13" s="13">
        <v>71</v>
      </c>
      <c r="D13" s="25">
        <f t="shared" si="0"/>
        <v>20.522603769221874</v>
      </c>
      <c r="E13" s="26">
        <v>18</v>
      </c>
    </row>
    <row r="14" spans="1:5" x14ac:dyDescent="0.25">
      <c r="A14" s="11" t="s">
        <v>89</v>
      </c>
      <c r="B14" s="12">
        <v>174</v>
      </c>
      <c r="C14" s="13">
        <v>73</v>
      </c>
      <c r="D14" s="25">
        <f t="shared" si="0"/>
        <v>24.111507464658473</v>
      </c>
      <c r="E14" s="26">
        <v>19</v>
      </c>
    </row>
    <row r="15" spans="1:5" x14ac:dyDescent="0.25">
      <c r="A15" s="11" t="s">
        <v>90</v>
      </c>
      <c r="B15" s="12">
        <v>197</v>
      </c>
      <c r="C15" s="13">
        <v>84</v>
      </c>
      <c r="D15" s="25">
        <f t="shared" si="0"/>
        <v>21.644463913009869</v>
      </c>
      <c r="E15" s="26">
        <v>26</v>
      </c>
    </row>
    <row r="16" spans="1:5" x14ac:dyDescent="0.25">
      <c r="A16" s="11" t="s">
        <v>91</v>
      </c>
      <c r="B16" s="12">
        <v>192</v>
      </c>
      <c r="C16" s="13">
        <v>135</v>
      </c>
      <c r="D16" s="25">
        <f t="shared" si="0"/>
        <v>36.62109375</v>
      </c>
      <c r="E16" s="26">
        <v>26</v>
      </c>
    </row>
    <row r="17" spans="1:5" x14ac:dyDescent="0.25">
      <c r="A17" s="11" t="s">
        <v>92</v>
      </c>
      <c r="B17" s="12">
        <v>178</v>
      </c>
      <c r="C17" s="13">
        <v>80</v>
      </c>
      <c r="D17" s="25">
        <f t="shared" si="0"/>
        <v>25.249337204898371</v>
      </c>
      <c r="E17" s="26">
        <v>26</v>
      </c>
    </row>
    <row r="18" spans="1:5" x14ac:dyDescent="0.25">
      <c r="A18" s="11" t="s">
        <v>93</v>
      </c>
      <c r="B18" s="12">
        <v>173</v>
      </c>
      <c r="C18" s="13">
        <v>77</v>
      </c>
      <c r="D18" s="25">
        <f t="shared" si="0"/>
        <v>25.727555214006482</v>
      </c>
      <c r="E18" s="26">
        <v>34</v>
      </c>
    </row>
    <row r="19" spans="1:5" x14ac:dyDescent="0.25">
      <c r="A19" s="11" t="s">
        <v>94</v>
      </c>
      <c r="B19" s="12">
        <v>172</v>
      </c>
      <c r="C19" s="13">
        <v>80</v>
      </c>
      <c r="D19" s="25">
        <f t="shared" si="0"/>
        <v>27.041644131963228</v>
      </c>
      <c r="E19" s="26">
        <v>26</v>
      </c>
    </row>
    <row r="20" spans="1:5" x14ac:dyDescent="0.25">
      <c r="A20" s="11" t="s">
        <v>95</v>
      </c>
      <c r="B20" s="12">
        <v>169</v>
      </c>
      <c r="C20" s="13">
        <v>73</v>
      </c>
      <c r="D20" s="25">
        <f t="shared" si="0"/>
        <v>25.559329155141629</v>
      </c>
      <c r="E20" s="26">
        <v>22</v>
      </c>
    </row>
    <row r="21" spans="1:5" x14ac:dyDescent="0.25">
      <c r="A21" s="11" t="s">
        <v>96</v>
      </c>
      <c r="B21" s="12">
        <v>180</v>
      </c>
      <c r="C21" s="13">
        <v>88</v>
      </c>
      <c r="D21" s="25">
        <f t="shared" si="0"/>
        <v>27.160493827160494</v>
      </c>
      <c r="E21" s="26">
        <v>18</v>
      </c>
    </row>
    <row r="22" spans="1:5" x14ac:dyDescent="0.25">
      <c r="A22" s="11" t="s">
        <v>97</v>
      </c>
      <c r="B22" s="12">
        <v>194</v>
      </c>
      <c r="C22" s="13">
        <v>95</v>
      </c>
      <c r="D22" s="25">
        <f t="shared" si="0"/>
        <v>25.241789775746625</v>
      </c>
      <c r="E22" s="26">
        <v>18</v>
      </c>
    </row>
    <row r="23" spans="1:5" x14ac:dyDescent="0.25">
      <c r="A23" s="11" t="s">
        <v>98</v>
      </c>
      <c r="B23" s="12">
        <v>190</v>
      </c>
      <c r="C23" s="13">
        <v>90</v>
      </c>
      <c r="D23" s="25">
        <f t="shared" si="0"/>
        <v>24.930747922437675</v>
      </c>
      <c r="E23" s="26">
        <v>18</v>
      </c>
    </row>
    <row r="24" spans="1:5" x14ac:dyDescent="0.25">
      <c r="A24" s="11" t="s">
        <v>99</v>
      </c>
      <c r="B24" s="12">
        <v>182</v>
      </c>
      <c r="C24" s="13">
        <v>155</v>
      </c>
      <c r="D24" s="25">
        <f t="shared" si="0"/>
        <v>46.793865475184155</v>
      </c>
      <c r="E24" s="26">
        <v>21</v>
      </c>
    </row>
    <row r="25" spans="1:5" x14ac:dyDescent="0.25">
      <c r="A25" s="11" t="s">
        <v>100</v>
      </c>
      <c r="B25" s="12">
        <v>182</v>
      </c>
      <c r="C25" s="13">
        <v>86</v>
      </c>
      <c r="D25" s="25">
        <f t="shared" si="0"/>
        <v>25.963047941069917</v>
      </c>
      <c r="E25" s="26">
        <v>30</v>
      </c>
    </row>
    <row r="26" spans="1:5" x14ac:dyDescent="0.25">
      <c r="A26" s="11" t="s">
        <v>101</v>
      </c>
      <c r="B26" s="12">
        <v>181</v>
      </c>
      <c r="C26" s="13">
        <v>64</v>
      </c>
      <c r="D26" s="25">
        <f t="shared" si="0"/>
        <v>19.535423216629528</v>
      </c>
      <c r="E26" s="26">
        <v>22</v>
      </c>
    </row>
    <row r="27" spans="1:5" x14ac:dyDescent="0.25">
      <c r="A27" s="11" t="s">
        <v>102</v>
      </c>
      <c r="B27" s="12">
        <v>176</v>
      </c>
      <c r="C27" s="13">
        <v>71</v>
      </c>
      <c r="D27" s="25">
        <f t="shared" si="0"/>
        <v>22.920971074380166</v>
      </c>
      <c r="E27" s="26">
        <v>22</v>
      </c>
    </row>
    <row r="28" spans="1:5" s="23" customFormat="1" x14ac:dyDescent="0.25">
      <c r="A28" s="22" t="s">
        <v>103</v>
      </c>
      <c r="B28" s="24">
        <f>AVERAGE(B4:B27)</f>
        <v>181.83333333333334</v>
      </c>
      <c r="C28" s="24">
        <f>AVERAGE(C4:C27)</f>
        <v>86.75</v>
      </c>
      <c r="D28" s="24">
        <f>AVERAGE(D4:D27)</f>
        <v>26.113674861047613</v>
      </c>
      <c r="E28" s="24">
        <f>AVERAGE(E4:E27)</f>
        <v>23.583333333333332</v>
      </c>
    </row>
    <row r="29" spans="1:5" s="23" customFormat="1" x14ac:dyDescent="0.25">
      <c r="A29" s="22" t="s">
        <v>104</v>
      </c>
      <c r="B29" s="24">
        <f>STDEV(B4:B27)</f>
        <v>8.0523648520260771</v>
      </c>
      <c r="C29" s="24">
        <f>STDEV(C4:C27)</f>
        <v>22.022221978482669</v>
      </c>
      <c r="D29" s="24">
        <f>STDEV(D4:D27)</f>
        <v>5.7691290291355815</v>
      </c>
      <c r="E29" s="24">
        <f>STDEV(E4:E27)</f>
        <v>5.2329779257144322</v>
      </c>
    </row>
    <row r="30" spans="1:5" s="23" customFormat="1" x14ac:dyDescent="0.25">
      <c r="A30" s="22" t="s">
        <v>105</v>
      </c>
      <c r="B30" s="24">
        <f>MIN(B4:B27)</f>
        <v>169</v>
      </c>
      <c r="C30" s="24">
        <f>MIN(C4:C27)</f>
        <v>63</v>
      </c>
      <c r="D30" s="24">
        <f>MIN(D4:D27)</f>
        <v>19.535423216629528</v>
      </c>
      <c r="E30" s="24">
        <f>MIN(E4:E27)</f>
        <v>18</v>
      </c>
    </row>
    <row r="31" spans="1:5" s="23" customFormat="1" x14ac:dyDescent="0.25">
      <c r="A31" s="22" t="s">
        <v>106</v>
      </c>
      <c r="B31" s="24">
        <f>MAX(B4:B27)</f>
        <v>197</v>
      </c>
      <c r="C31" s="24">
        <f>MAX(C4:C27)</f>
        <v>155</v>
      </c>
      <c r="D31" s="24">
        <f>MAX(D4:D27)</f>
        <v>46.793865475184155</v>
      </c>
      <c r="E31" s="24">
        <f>MAX(E4:E27)</f>
        <v>35</v>
      </c>
    </row>
  </sheetData>
  <pageMargins left="0.70000000000000007" right="0.70000000000000007" top="0.78740157500000008" bottom="0.78740157500000008" header="0.30000000000000004" footer="0.30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3"/>
  <sheetViews>
    <sheetView workbookViewId="0">
      <selection activeCell="B6" sqref="B6"/>
    </sheetView>
  </sheetViews>
  <sheetFormatPr baseColWidth="10" defaultRowHeight="15" x14ac:dyDescent="0.25"/>
  <cols>
    <col min="1" max="1" width="22.5703125" customWidth="1"/>
    <col min="2" max="2" width="18.28515625" customWidth="1"/>
    <col min="3" max="3" width="12.85546875" customWidth="1"/>
    <col min="4" max="4" width="20.5703125" customWidth="1"/>
    <col min="5" max="5" width="11.42578125" customWidth="1"/>
    <col min="6" max="6" width="18.28515625" customWidth="1"/>
    <col min="7" max="7" width="20" customWidth="1"/>
    <col min="8" max="8" width="18.85546875" customWidth="1"/>
    <col min="9" max="9" width="12.28515625" customWidth="1"/>
    <col min="10" max="10" width="14.85546875" customWidth="1"/>
    <col min="11" max="17" width="11.42578125" customWidth="1"/>
    <col min="18" max="18" width="17.5703125" customWidth="1"/>
    <col min="19" max="19" width="11.42578125" customWidth="1"/>
    <col min="20" max="20" width="20.140625" customWidth="1"/>
    <col min="21" max="22" width="11.42578125" customWidth="1"/>
    <col min="23" max="23" width="13.28515625" customWidth="1"/>
    <col min="24" max="28" width="11.42578125" customWidth="1"/>
    <col min="29" max="29" width="19" customWidth="1"/>
    <col min="30" max="38" width="11.42578125" customWidth="1"/>
    <col min="39" max="39" width="13.28515625" customWidth="1"/>
    <col min="40" max="40" width="11.42578125" customWidth="1"/>
    <col min="42" max="42" width="11.42578125" style="23"/>
  </cols>
  <sheetData>
    <row r="1" spans="1:42" x14ac:dyDescent="0.25">
      <c r="A1" t="s">
        <v>5</v>
      </c>
    </row>
    <row r="3" spans="1:42" s="3" customFormat="1" x14ac:dyDescent="0.25">
      <c r="A3" s="1" t="s">
        <v>1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3" t="s">
        <v>19</v>
      </c>
      <c r="P3" s="3" t="s">
        <v>20</v>
      </c>
      <c r="Q3" s="3" t="s">
        <v>21</v>
      </c>
      <c r="R3" s="3" t="s">
        <v>22</v>
      </c>
      <c r="S3" s="3" t="s">
        <v>23</v>
      </c>
      <c r="T3" s="3" t="s">
        <v>24</v>
      </c>
      <c r="U3" s="3" t="s">
        <v>25</v>
      </c>
      <c r="V3" s="3" t="s">
        <v>26</v>
      </c>
      <c r="W3" s="3" t="s">
        <v>27</v>
      </c>
      <c r="X3" s="3" t="s">
        <v>28</v>
      </c>
      <c r="Y3" s="3" t="s">
        <v>29</v>
      </c>
      <c r="Z3" s="3" t="s">
        <v>30</v>
      </c>
      <c r="AA3" s="3" t="s">
        <v>31</v>
      </c>
      <c r="AB3" s="3" t="s">
        <v>32</v>
      </c>
      <c r="AC3" s="3" t="s">
        <v>33</v>
      </c>
      <c r="AD3" s="3" t="s">
        <v>34</v>
      </c>
      <c r="AE3" s="3" t="s">
        <v>35</v>
      </c>
      <c r="AF3" s="3" t="s">
        <v>36</v>
      </c>
      <c r="AG3" s="3" t="s">
        <v>37</v>
      </c>
      <c r="AH3" s="3" t="s">
        <v>38</v>
      </c>
      <c r="AI3" s="3" t="s">
        <v>39</v>
      </c>
      <c r="AJ3" s="3" t="s">
        <v>40</v>
      </c>
      <c r="AK3" s="3" t="s">
        <v>41</v>
      </c>
      <c r="AL3" s="3" t="s">
        <v>42</v>
      </c>
      <c r="AM3" s="3" t="s">
        <v>43</v>
      </c>
      <c r="AN3" s="3" t="s">
        <v>44</v>
      </c>
      <c r="AO3" s="3" t="s">
        <v>45</v>
      </c>
      <c r="AP3" s="27" t="s">
        <v>113</v>
      </c>
    </row>
    <row r="4" spans="1:42" s="31" customFormat="1" x14ac:dyDescent="0.25">
      <c r="A4" s="30" t="s">
        <v>79</v>
      </c>
      <c r="B4" s="31">
        <v>3.8</v>
      </c>
      <c r="C4" s="31">
        <v>1.7</v>
      </c>
      <c r="D4" s="31">
        <v>3.5</v>
      </c>
      <c r="E4" s="31">
        <v>4.3</v>
      </c>
      <c r="F4" s="31">
        <v>4.5</v>
      </c>
      <c r="G4" s="31">
        <v>4.5</v>
      </c>
      <c r="H4" s="31">
        <v>4.5</v>
      </c>
      <c r="I4" s="31">
        <v>4.4000000000000004</v>
      </c>
      <c r="J4" s="31">
        <v>4.3</v>
      </c>
      <c r="K4" s="31">
        <v>3.6</v>
      </c>
      <c r="L4" s="31">
        <v>4.5</v>
      </c>
      <c r="M4" s="31">
        <v>3.7</v>
      </c>
      <c r="N4" s="31">
        <v>3.6</v>
      </c>
      <c r="O4" s="31">
        <v>4.8</v>
      </c>
      <c r="P4" s="31">
        <v>3.2</v>
      </c>
      <c r="Q4" s="31">
        <v>2.6</v>
      </c>
      <c r="R4" s="31">
        <v>4.5</v>
      </c>
      <c r="S4" s="31">
        <v>4.0999999999999996</v>
      </c>
      <c r="T4" s="31">
        <v>4.0999999999999996</v>
      </c>
      <c r="U4" s="31">
        <v>2.5</v>
      </c>
      <c r="V4" s="31">
        <v>4.5</v>
      </c>
      <c r="W4" s="31">
        <v>5.0999999999999996</v>
      </c>
      <c r="X4" s="31">
        <v>2.2999999999999998</v>
      </c>
      <c r="Y4" s="31">
        <v>2.5</v>
      </c>
      <c r="Z4" s="31">
        <v>4.0999999999999996</v>
      </c>
      <c r="AA4" s="31">
        <v>2.2000000000000002</v>
      </c>
      <c r="AB4" s="31">
        <v>4.3</v>
      </c>
      <c r="AC4" s="31">
        <v>4.2</v>
      </c>
      <c r="AD4" s="31">
        <v>4.8</v>
      </c>
      <c r="AE4" s="31">
        <v>4.5</v>
      </c>
      <c r="AF4" s="31">
        <v>2.4</v>
      </c>
      <c r="AG4" s="31">
        <v>3.2</v>
      </c>
      <c r="AH4" s="31">
        <v>4.4000000000000004</v>
      </c>
      <c r="AI4" s="31">
        <v>4.5999999999999996</v>
      </c>
      <c r="AJ4" s="31">
        <v>5.2</v>
      </c>
      <c r="AK4" s="31">
        <v>2.6</v>
      </c>
      <c r="AL4" s="31">
        <v>4.8</v>
      </c>
      <c r="AM4" s="31">
        <v>3.7</v>
      </c>
      <c r="AN4" s="31">
        <v>4</v>
      </c>
      <c r="AO4" s="31">
        <v>2.5</v>
      </c>
      <c r="AP4" s="20">
        <f>SUM(B4:AO4)</f>
        <v>152.59999999999997</v>
      </c>
    </row>
    <row r="5" spans="1:42" s="31" customFormat="1" x14ac:dyDescent="0.25">
      <c r="A5" s="30" t="s">
        <v>80</v>
      </c>
      <c r="B5" s="31">
        <v>1.3</v>
      </c>
      <c r="C5" s="31">
        <v>1.1000000000000001</v>
      </c>
      <c r="D5" s="31">
        <v>1</v>
      </c>
      <c r="E5" s="31">
        <v>3.25</v>
      </c>
      <c r="F5" s="31">
        <v>5.8</v>
      </c>
      <c r="G5" s="31">
        <v>5.75</v>
      </c>
      <c r="H5" s="31">
        <v>6</v>
      </c>
      <c r="I5" s="31">
        <v>2.7</v>
      </c>
      <c r="J5" s="31">
        <v>4.5</v>
      </c>
      <c r="K5" s="31">
        <v>1</v>
      </c>
      <c r="L5" s="31">
        <v>2.4</v>
      </c>
      <c r="M5" s="31">
        <v>2.1</v>
      </c>
      <c r="N5" s="31">
        <v>1</v>
      </c>
      <c r="O5" s="31">
        <v>1.75</v>
      </c>
      <c r="P5" s="31">
        <v>1</v>
      </c>
      <c r="Q5" s="31">
        <v>1</v>
      </c>
      <c r="R5" s="31">
        <v>6</v>
      </c>
      <c r="S5" s="31">
        <v>4</v>
      </c>
      <c r="T5" s="31">
        <v>6</v>
      </c>
      <c r="U5" s="31">
        <v>1</v>
      </c>
      <c r="V5" s="31">
        <v>6</v>
      </c>
      <c r="W5" s="31">
        <v>6</v>
      </c>
      <c r="X5" s="31">
        <v>1</v>
      </c>
      <c r="Y5" s="31">
        <v>1</v>
      </c>
      <c r="Z5" s="31">
        <v>5.8</v>
      </c>
      <c r="AA5" s="31">
        <v>1</v>
      </c>
      <c r="AB5" s="31">
        <v>1</v>
      </c>
      <c r="AC5" s="31">
        <v>1</v>
      </c>
      <c r="AD5" s="31">
        <v>1</v>
      </c>
      <c r="AE5" s="31">
        <v>5.7</v>
      </c>
      <c r="AF5" s="31">
        <v>1</v>
      </c>
      <c r="AG5" s="31">
        <v>1</v>
      </c>
      <c r="AH5" s="31">
        <v>1</v>
      </c>
      <c r="AI5" s="31">
        <v>4.75</v>
      </c>
      <c r="AJ5" s="31">
        <v>1</v>
      </c>
      <c r="AK5" s="31">
        <v>6</v>
      </c>
      <c r="AL5" s="31">
        <v>5</v>
      </c>
      <c r="AM5" s="31">
        <v>5</v>
      </c>
      <c r="AN5" s="31">
        <v>1</v>
      </c>
      <c r="AO5" s="31">
        <v>1</v>
      </c>
      <c r="AP5" s="20">
        <f t="shared" ref="AP5:AP27" si="0">SUM(B5:AO5)</f>
        <v>114.9</v>
      </c>
    </row>
    <row r="6" spans="1:42" s="31" customFormat="1" x14ac:dyDescent="0.25">
      <c r="A6" s="30" t="s">
        <v>81</v>
      </c>
      <c r="B6" s="31">
        <v>2.2999999999999998</v>
      </c>
      <c r="C6" s="31">
        <v>2.2999999999999998</v>
      </c>
      <c r="D6" s="31">
        <v>4</v>
      </c>
      <c r="E6" s="31">
        <v>4.7</v>
      </c>
      <c r="F6" s="31">
        <v>4.7</v>
      </c>
      <c r="G6" s="31">
        <v>3</v>
      </c>
      <c r="H6" s="31">
        <v>5.7</v>
      </c>
      <c r="I6" s="31">
        <v>4</v>
      </c>
      <c r="J6" s="31">
        <v>4</v>
      </c>
      <c r="K6" s="31">
        <v>4.7</v>
      </c>
      <c r="L6" s="31">
        <v>5.7</v>
      </c>
      <c r="M6" s="31">
        <v>5.7</v>
      </c>
      <c r="N6" s="31">
        <v>6</v>
      </c>
      <c r="O6" s="31">
        <v>6</v>
      </c>
      <c r="P6" s="31">
        <v>3.7</v>
      </c>
      <c r="Q6" s="31">
        <v>3</v>
      </c>
      <c r="R6" s="31">
        <v>1</v>
      </c>
      <c r="S6" s="31">
        <v>6</v>
      </c>
      <c r="T6" s="31">
        <v>4.7</v>
      </c>
      <c r="U6" s="31">
        <v>4</v>
      </c>
      <c r="V6" s="31">
        <v>4</v>
      </c>
      <c r="W6" s="31">
        <v>3</v>
      </c>
      <c r="X6" s="31">
        <v>2.2999999999999998</v>
      </c>
      <c r="Y6" s="31">
        <v>4</v>
      </c>
      <c r="Z6" s="31">
        <v>4.7</v>
      </c>
      <c r="AA6" s="31">
        <v>1</v>
      </c>
      <c r="AB6" s="31">
        <v>3</v>
      </c>
      <c r="AC6" s="31">
        <v>5.3</v>
      </c>
      <c r="AD6" s="31">
        <v>4.7</v>
      </c>
      <c r="AE6" s="31">
        <v>5.7</v>
      </c>
      <c r="AF6" s="31">
        <v>1.3</v>
      </c>
      <c r="AG6" s="31">
        <v>1</v>
      </c>
      <c r="AH6" s="31">
        <v>5.7</v>
      </c>
      <c r="AI6" s="31">
        <v>4.7</v>
      </c>
      <c r="AJ6" s="31">
        <v>6</v>
      </c>
      <c r="AK6" s="31">
        <v>4.3</v>
      </c>
      <c r="AL6" s="31">
        <v>5.7</v>
      </c>
      <c r="AM6" s="31">
        <v>5.3</v>
      </c>
      <c r="AN6" s="31">
        <v>4.7</v>
      </c>
      <c r="AO6" s="31">
        <v>1.3</v>
      </c>
      <c r="AP6" s="20">
        <f t="shared" si="0"/>
        <v>162.9</v>
      </c>
    </row>
    <row r="7" spans="1:42" s="31" customFormat="1" x14ac:dyDescent="0.25">
      <c r="A7" s="30" t="s">
        <v>82</v>
      </c>
      <c r="B7" s="31">
        <v>1.5</v>
      </c>
      <c r="C7" s="31">
        <v>1</v>
      </c>
      <c r="D7" s="31">
        <v>1</v>
      </c>
      <c r="E7" s="31">
        <v>5</v>
      </c>
      <c r="F7" s="31">
        <v>5.5</v>
      </c>
      <c r="G7" s="31">
        <v>4</v>
      </c>
      <c r="H7" s="31">
        <v>5.5</v>
      </c>
      <c r="I7" s="31">
        <v>2</v>
      </c>
      <c r="J7" s="31">
        <v>6</v>
      </c>
      <c r="K7" s="31">
        <v>4</v>
      </c>
      <c r="L7" s="31">
        <v>5.5</v>
      </c>
      <c r="M7" s="31">
        <v>2.5</v>
      </c>
      <c r="N7" s="31">
        <v>6</v>
      </c>
      <c r="O7" s="31">
        <v>3.5</v>
      </c>
      <c r="P7" s="31">
        <v>6</v>
      </c>
      <c r="Q7" s="31">
        <v>4</v>
      </c>
      <c r="R7" s="31">
        <v>1</v>
      </c>
      <c r="S7" s="31">
        <v>4.5</v>
      </c>
      <c r="T7" s="31">
        <v>6</v>
      </c>
      <c r="U7" s="31">
        <v>2.5</v>
      </c>
      <c r="V7" s="31">
        <v>4.5</v>
      </c>
      <c r="W7" s="31">
        <v>1.5</v>
      </c>
      <c r="X7" s="31">
        <v>1</v>
      </c>
      <c r="Y7" s="31">
        <v>3.5</v>
      </c>
      <c r="Z7" s="31">
        <v>4.5</v>
      </c>
      <c r="AA7" s="31">
        <v>4.5</v>
      </c>
      <c r="AB7" s="31">
        <v>3.5</v>
      </c>
      <c r="AC7" s="31">
        <v>5</v>
      </c>
      <c r="AD7" s="31">
        <v>5</v>
      </c>
      <c r="AE7" s="31">
        <v>5.5</v>
      </c>
      <c r="AF7" s="31">
        <v>1</v>
      </c>
      <c r="AG7" s="31">
        <v>2.5</v>
      </c>
      <c r="AH7" s="31">
        <v>3.5</v>
      </c>
      <c r="AI7" s="31">
        <v>4.5</v>
      </c>
      <c r="AJ7" s="31">
        <v>1</v>
      </c>
      <c r="AK7" s="31">
        <v>3.5</v>
      </c>
      <c r="AL7" s="31">
        <v>5</v>
      </c>
      <c r="AM7" s="31">
        <v>5.5</v>
      </c>
      <c r="AN7" s="31">
        <v>5</v>
      </c>
      <c r="AO7" s="31">
        <v>1</v>
      </c>
      <c r="AP7" s="20">
        <f t="shared" si="0"/>
        <v>148</v>
      </c>
    </row>
    <row r="8" spans="1:42" s="31" customFormat="1" x14ac:dyDescent="0.25">
      <c r="A8" s="30" t="s">
        <v>83</v>
      </c>
      <c r="B8" s="31">
        <v>1.4</v>
      </c>
      <c r="C8" s="31">
        <v>3.1</v>
      </c>
      <c r="D8" s="31">
        <v>2.8</v>
      </c>
      <c r="E8" s="31">
        <v>2.8</v>
      </c>
      <c r="F8" s="31">
        <v>4.5</v>
      </c>
      <c r="G8" s="31">
        <v>4.3</v>
      </c>
      <c r="H8" s="31">
        <v>3.4</v>
      </c>
      <c r="I8" s="31">
        <v>4.2</v>
      </c>
      <c r="J8" s="31">
        <v>2.9</v>
      </c>
      <c r="K8" s="31">
        <v>3</v>
      </c>
      <c r="L8" s="31">
        <v>3.5</v>
      </c>
      <c r="M8" s="31">
        <v>3</v>
      </c>
      <c r="N8" s="31">
        <v>4.4000000000000004</v>
      </c>
      <c r="O8" s="31">
        <v>4.5</v>
      </c>
      <c r="P8" s="31">
        <v>2.5</v>
      </c>
      <c r="Q8" s="31">
        <v>3.8</v>
      </c>
      <c r="R8" s="31">
        <v>3.4</v>
      </c>
      <c r="S8" s="31">
        <v>4.0999999999999996</v>
      </c>
      <c r="T8" s="31">
        <v>3.3</v>
      </c>
      <c r="U8" s="31">
        <v>2</v>
      </c>
      <c r="V8" s="31">
        <v>4.5</v>
      </c>
      <c r="W8" s="31">
        <v>3.5</v>
      </c>
      <c r="X8" s="31">
        <v>3.2</v>
      </c>
      <c r="Y8" s="31">
        <v>3</v>
      </c>
      <c r="Z8" s="31">
        <v>4.5</v>
      </c>
      <c r="AA8" s="31">
        <v>1</v>
      </c>
      <c r="AB8" s="31">
        <v>3.5</v>
      </c>
      <c r="AC8" s="31">
        <v>2.8</v>
      </c>
      <c r="AD8" s="31">
        <v>4</v>
      </c>
      <c r="AE8" s="31">
        <v>4.7</v>
      </c>
      <c r="AF8" s="31">
        <v>2.5</v>
      </c>
      <c r="AG8" s="31">
        <v>3</v>
      </c>
      <c r="AH8" s="31">
        <v>5.0999999999999996</v>
      </c>
      <c r="AI8" s="31">
        <v>2.7</v>
      </c>
      <c r="AJ8" s="31">
        <v>3.6</v>
      </c>
      <c r="AK8" s="31">
        <v>2.6</v>
      </c>
      <c r="AL8" s="31">
        <v>4</v>
      </c>
      <c r="AM8" s="31">
        <v>2.4</v>
      </c>
      <c r="AN8" s="31">
        <v>4.2</v>
      </c>
      <c r="AO8" s="31">
        <v>3.1</v>
      </c>
      <c r="AP8" s="20">
        <f t="shared" si="0"/>
        <v>134.79999999999998</v>
      </c>
    </row>
    <row r="9" spans="1:42" s="31" customFormat="1" x14ac:dyDescent="0.25">
      <c r="A9" s="30" t="s">
        <v>84</v>
      </c>
      <c r="B9" s="31">
        <v>2.5</v>
      </c>
      <c r="C9" s="31">
        <v>2.1</v>
      </c>
      <c r="D9" s="31">
        <v>3.1</v>
      </c>
      <c r="E9" s="31">
        <v>3.4</v>
      </c>
      <c r="F9" s="31">
        <v>3.7</v>
      </c>
      <c r="G9" s="31">
        <v>4.0999999999999996</v>
      </c>
      <c r="H9" s="31">
        <v>3.7</v>
      </c>
      <c r="I9" s="31">
        <v>3.1</v>
      </c>
      <c r="J9" s="31">
        <v>2.9</v>
      </c>
      <c r="K9" s="31">
        <v>3.3</v>
      </c>
      <c r="L9" s="31">
        <v>3.2</v>
      </c>
      <c r="M9" s="31">
        <v>2.9</v>
      </c>
      <c r="N9" s="31">
        <v>3.15</v>
      </c>
      <c r="O9" s="31">
        <v>4.3</v>
      </c>
      <c r="P9" s="31">
        <v>3.15</v>
      </c>
      <c r="Q9" s="31">
        <v>3.4</v>
      </c>
      <c r="R9" s="31">
        <v>2.6</v>
      </c>
      <c r="S9" s="31">
        <v>4.0999999999999996</v>
      </c>
      <c r="T9" s="31">
        <v>3.1</v>
      </c>
      <c r="U9" s="31">
        <v>2</v>
      </c>
      <c r="V9" s="31">
        <v>3</v>
      </c>
      <c r="W9" s="31">
        <v>3.9</v>
      </c>
      <c r="X9" s="31">
        <v>2</v>
      </c>
      <c r="Y9" s="31">
        <v>3.2</v>
      </c>
      <c r="Z9" s="31">
        <v>3.3</v>
      </c>
      <c r="AA9" s="31">
        <v>1.6</v>
      </c>
      <c r="AB9" s="31">
        <v>3.2</v>
      </c>
      <c r="AC9" s="31">
        <v>3.5</v>
      </c>
      <c r="AD9" s="31">
        <v>2.8</v>
      </c>
      <c r="AE9" s="31">
        <v>3.8</v>
      </c>
      <c r="AF9" s="31">
        <v>2.1</v>
      </c>
      <c r="AG9" s="31">
        <v>2.7</v>
      </c>
      <c r="AH9" s="31">
        <v>3.3</v>
      </c>
      <c r="AI9" s="31">
        <v>3.2</v>
      </c>
      <c r="AJ9" s="31">
        <v>3.15</v>
      </c>
      <c r="AK9" s="31">
        <v>2.9</v>
      </c>
      <c r="AL9" s="31">
        <v>3.3</v>
      </c>
      <c r="AM9" s="31">
        <v>2.8</v>
      </c>
      <c r="AN9" s="31">
        <v>3</v>
      </c>
      <c r="AO9" s="31">
        <v>2.5</v>
      </c>
      <c r="AP9" s="20">
        <f t="shared" si="0"/>
        <v>123.05</v>
      </c>
    </row>
    <row r="10" spans="1:42" s="31" customFormat="1" x14ac:dyDescent="0.25">
      <c r="A10" s="30" t="s">
        <v>85</v>
      </c>
      <c r="B10" s="31">
        <v>1.3</v>
      </c>
      <c r="C10" s="31">
        <v>1.8</v>
      </c>
      <c r="D10" s="31">
        <v>1</v>
      </c>
      <c r="E10" s="31">
        <v>3.1</v>
      </c>
      <c r="F10" s="31">
        <v>4</v>
      </c>
      <c r="G10" s="31">
        <v>3.8</v>
      </c>
      <c r="H10" s="31">
        <v>3.2</v>
      </c>
      <c r="I10" s="31">
        <v>2.8</v>
      </c>
      <c r="J10" s="31">
        <v>3.2</v>
      </c>
      <c r="K10" s="31">
        <v>2.1</v>
      </c>
      <c r="L10" s="31">
        <v>3.9</v>
      </c>
      <c r="M10" s="31">
        <v>3.1</v>
      </c>
      <c r="N10" s="31">
        <v>4.4000000000000004</v>
      </c>
      <c r="O10" s="31">
        <v>3.2</v>
      </c>
      <c r="P10" s="31">
        <v>3.4</v>
      </c>
      <c r="Q10" s="31">
        <v>2</v>
      </c>
      <c r="R10" s="31">
        <v>2.4</v>
      </c>
      <c r="S10" s="31">
        <v>3.6</v>
      </c>
      <c r="T10" s="31">
        <v>3.6</v>
      </c>
      <c r="U10" s="31">
        <v>1.9</v>
      </c>
      <c r="V10" s="31">
        <v>4.4000000000000004</v>
      </c>
      <c r="W10" s="31">
        <v>2.9</v>
      </c>
      <c r="X10" s="31">
        <v>2.1</v>
      </c>
      <c r="Y10" s="31">
        <v>2.9</v>
      </c>
      <c r="Z10" s="31">
        <v>4.3</v>
      </c>
      <c r="AA10" s="31">
        <v>1.45</v>
      </c>
      <c r="AB10" s="31">
        <v>3.2</v>
      </c>
      <c r="AC10" s="31">
        <v>2.9</v>
      </c>
      <c r="AD10" s="31">
        <v>3.2</v>
      </c>
      <c r="AE10" s="31">
        <v>3.8</v>
      </c>
      <c r="AF10" s="31">
        <v>2.2000000000000002</v>
      </c>
      <c r="AG10" s="31">
        <v>2.8</v>
      </c>
      <c r="AH10" s="31">
        <v>3.9</v>
      </c>
      <c r="AI10" s="31">
        <v>3.4</v>
      </c>
      <c r="AJ10" s="31">
        <v>3.4</v>
      </c>
      <c r="AK10" s="31">
        <v>3.2</v>
      </c>
      <c r="AL10" s="31">
        <v>3.6</v>
      </c>
      <c r="AM10" s="31">
        <v>3.5</v>
      </c>
      <c r="AN10" s="31">
        <v>4</v>
      </c>
      <c r="AO10" s="31">
        <v>1.45</v>
      </c>
      <c r="AP10" s="20">
        <f t="shared" si="0"/>
        <v>120.40000000000002</v>
      </c>
    </row>
    <row r="11" spans="1:42" s="31" customFormat="1" x14ac:dyDescent="0.25">
      <c r="A11" s="30" t="s">
        <v>86</v>
      </c>
      <c r="B11" s="31">
        <v>4.4000000000000004</v>
      </c>
      <c r="C11" s="31">
        <v>1.6</v>
      </c>
      <c r="D11" s="31">
        <v>3.7</v>
      </c>
      <c r="E11" s="31">
        <v>4.7</v>
      </c>
      <c r="F11" s="31">
        <v>5.4</v>
      </c>
      <c r="G11" s="31">
        <v>5.0999999999999996</v>
      </c>
      <c r="H11" s="31">
        <v>5.3</v>
      </c>
      <c r="I11" s="31">
        <v>4.7</v>
      </c>
      <c r="J11" s="31">
        <v>5.8</v>
      </c>
      <c r="K11" s="31">
        <v>4.2</v>
      </c>
      <c r="L11" s="31">
        <v>4.8</v>
      </c>
      <c r="M11" s="31">
        <v>5.0999999999999996</v>
      </c>
      <c r="N11" s="31">
        <v>4</v>
      </c>
      <c r="O11" s="31">
        <v>5.4</v>
      </c>
      <c r="P11" s="31">
        <v>4.5</v>
      </c>
      <c r="Q11" s="31">
        <v>4.0999999999999996</v>
      </c>
      <c r="R11" s="31">
        <v>2.2000000000000002</v>
      </c>
      <c r="S11" s="31">
        <v>5</v>
      </c>
      <c r="T11" s="31">
        <v>5.0999999999999996</v>
      </c>
      <c r="U11" s="31">
        <v>1.9</v>
      </c>
      <c r="V11" s="31">
        <v>3.7</v>
      </c>
      <c r="W11" s="31">
        <v>5.4</v>
      </c>
      <c r="X11" s="31">
        <v>1.7</v>
      </c>
      <c r="Y11" s="31">
        <v>4.8</v>
      </c>
      <c r="Z11" s="31">
        <v>5</v>
      </c>
      <c r="AA11" s="31">
        <v>1.8</v>
      </c>
      <c r="AB11" s="31">
        <v>4.7</v>
      </c>
      <c r="AC11" s="31">
        <v>5.4</v>
      </c>
      <c r="AD11" s="31">
        <v>4.9000000000000004</v>
      </c>
      <c r="AE11" s="31">
        <v>5.2</v>
      </c>
      <c r="AF11" s="31">
        <v>1.9</v>
      </c>
      <c r="AG11" s="31">
        <v>4.3</v>
      </c>
      <c r="AH11" s="31">
        <v>4.3</v>
      </c>
      <c r="AI11" s="31">
        <v>5.5</v>
      </c>
      <c r="AJ11" s="31">
        <v>4.2</v>
      </c>
      <c r="AK11" s="31">
        <v>4.3</v>
      </c>
      <c r="AL11" s="31">
        <v>5</v>
      </c>
      <c r="AM11" s="31">
        <v>5.2</v>
      </c>
      <c r="AN11" s="31">
        <v>5.5</v>
      </c>
      <c r="AO11" s="31">
        <v>2.1</v>
      </c>
      <c r="AP11" s="20">
        <f t="shared" si="0"/>
        <v>171.90000000000003</v>
      </c>
    </row>
    <row r="12" spans="1:42" s="31" customFormat="1" x14ac:dyDescent="0.25">
      <c r="A12" s="30" t="s">
        <v>87</v>
      </c>
      <c r="B12" s="31">
        <v>4.25</v>
      </c>
      <c r="C12" s="31">
        <v>3.6</v>
      </c>
      <c r="D12" s="31">
        <v>2.9</v>
      </c>
      <c r="E12" s="31">
        <v>3</v>
      </c>
      <c r="F12" s="31">
        <v>3.5</v>
      </c>
      <c r="G12" s="31">
        <v>2.5</v>
      </c>
      <c r="H12" s="31">
        <v>3.75</v>
      </c>
      <c r="I12" s="31">
        <v>3.5</v>
      </c>
      <c r="J12" s="31">
        <v>3.25</v>
      </c>
      <c r="K12" s="31">
        <v>3.1</v>
      </c>
      <c r="L12" s="31">
        <v>3.5</v>
      </c>
      <c r="M12" s="31">
        <v>3.5</v>
      </c>
      <c r="N12" s="31">
        <v>3.4</v>
      </c>
      <c r="O12" s="31">
        <v>3.5</v>
      </c>
      <c r="P12" s="31">
        <v>3.25</v>
      </c>
      <c r="Q12" s="31">
        <v>2.5</v>
      </c>
      <c r="R12" s="31">
        <v>3.1</v>
      </c>
      <c r="S12" s="31">
        <v>3.6</v>
      </c>
      <c r="T12" s="31">
        <v>3</v>
      </c>
      <c r="U12" s="31">
        <v>2.9</v>
      </c>
      <c r="V12" s="31">
        <v>3.4</v>
      </c>
      <c r="W12" s="31">
        <v>3.75</v>
      </c>
      <c r="X12" s="31">
        <v>3.1</v>
      </c>
      <c r="Y12" s="31">
        <v>3.25</v>
      </c>
      <c r="Z12" s="31">
        <v>3.75</v>
      </c>
      <c r="AA12" s="31">
        <v>3.25</v>
      </c>
      <c r="AB12" s="31">
        <v>2.25</v>
      </c>
      <c r="AC12" s="31">
        <v>2.4</v>
      </c>
      <c r="AD12" s="31">
        <v>3</v>
      </c>
      <c r="AE12" s="31">
        <v>2.25</v>
      </c>
      <c r="AF12" s="31">
        <v>2.75</v>
      </c>
      <c r="AG12" s="31">
        <v>2.75</v>
      </c>
      <c r="AH12" s="31">
        <v>3.25</v>
      </c>
      <c r="AI12" s="31">
        <v>3.1</v>
      </c>
      <c r="AJ12" s="31">
        <v>2.4</v>
      </c>
      <c r="AK12" s="31">
        <v>2.75</v>
      </c>
      <c r="AL12" s="31">
        <v>2.4</v>
      </c>
      <c r="AM12" s="31">
        <v>2.4</v>
      </c>
      <c r="AN12" s="31">
        <v>2.75</v>
      </c>
      <c r="AO12" s="31">
        <v>2.75</v>
      </c>
      <c r="AP12" s="20">
        <f t="shared" si="0"/>
        <v>123.30000000000003</v>
      </c>
    </row>
    <row r="13" spans="1:42" s="31" customFormat="1" x14ac:dyDescent="0.25">
      <c r="A13" s="30" t="s">
        <v>88</v>
      </c>
      <c r="B13" s="31">
        <v>2.7</v>
      </c>
      <c r="C13" s="31">
        <v>1.1000000000000001</v>
      </c>
      <c r="D13" s="31">
        <v>3</v>
      </c>
      <c r="E13" s="31">
        <v>4.4000000000000004</v>
      </c>
      <c r="F13" s="31">
        <v>4.5999999999999996</v>
      </c>
      <c r="G13" s="31">
        <v>4.5</v>
      </c>
      <c r="H13" s="31">
        <v>5.0999999999999996</v>
      </c>
      <c r="I13" s="31">
        <v>4.5999999999999996</v>
      </c>
      <c r="J13" s="31">
        <v>4.7</v>
      </c>
      <c r="K13" s="31">
        <v>3</v>
      </c>
      <c r="L13" s="31">
        <v>4.9000000000000004</v>
      </c>
      <c r="M13" s="31">
        <v>4.5</v>
      </c>
      <c r="N13" s="31">
        <v>5.5</v>
      </c>
      <c r="O13" s="31">
        <v>5.0999999999999996</v>
      </c>
      <c r="P13" s="31">
        <v>4.0999999999999996</v>
      </c>
      <c r="Q13" s="31">
        <v>3</v>
      </c>
      <c r="R13" s="31">
        <v>1</v>
      </c>
      <c r="S13" s="31">
        <v>4.9000000000000004</v>
      </c>
      <c r="T13" s="31">
        <v>4.9000000000000004</v>
      </c>
      <c r="U13" s="31">
        <v>1</v>
      </c>
      <c r="V13" s="31">
        <v>2.8</v>
      </c>
      <c r="W13" s="31">
        <v>4</v>
      </c>
      <c r="X13" s="31">
        <v>1</v>
      </c>
      <c r="Y13" s="31">
        <v>3</v>
      </c>
      <c r="Z13" s="31">
        <v>4.7</v>
      </c>
      <c r="AA13" s="31">
        <v>1</v>
      </c>
      <c r="AB13" s="31">
        <v>3.7</v>
      </c>
      <c r="AC13" s="31">
        <v>4.8</v>
      </c>
      <c r="AD13" s="31">
        <v>4.5</v>
      </c>
      <c r="AE13" s="31">
        <v>4.3</v>
      </c>
      <c r="AF13" s="31">
        <v>1</v>
      </c>
      <c r="AG13" s="31">
        <v>4.0999999999999996</v>
      </c>
      <c r="AH13" s="31">
        <v>2.5</v>
      </c>
      <c r="AI13" s="31">
        <v>5</v>
      </c>
      <c r="AJ13" s="31">
        <v>3</v>
      </c>
      <c r="AK13" s="31">
        <v>4</v>
      </c>
      <c r="AL13" s="31">
        <v>5</v>
      </c>
      <c r="AM13" s="31">
        <v>5</v>
      </c>
      <c r="AN13" s="31">
        <v>5</v>
      </c>
      <c r="AO13" s="31">
        <v>1</v>
      </c>
      <c r="AP13" s="20">
        <f t="shared" si="0"/>
        <v>146</v>
      </c>
    </row>
    <row r="14" spans="1:42" s="31" customFormat="1" x14ac:dyDescent="0.25">
      <c r="A14" s="30" t="s">
        <v>89</v>
      </c>
      <c r="B14" s="31">
        <v>1.5</v>
      </c>
      <c r="C14" s="31">
        <v>2.2000000000000002</v>
      </c>
      <c r="D14" s="31">
        <v>4.5</v>
      </c>
      <c r="E14" s="31">
        <v>5.3</v>
      </c>
      <c r="F14" s="31">
        <v>5</v>
      </c>
      <c r="G14" s="31">
        <v>5</v>
      </c>
      <c r="H14" s="31">
        <v>4.9000000000000004</v>
      </c>
      <c r="I14" s="31">
        <v>3.4</v>
      </c>
      <c r="J14" s="31">
        <v>5.2</v>
      </c>
      <c r="K14" s="31">
        <v>4.4000000000000004</v>
      </c>
      <c r="L14" s="31">
        <v>4.5999999999999996</v>
      </c>
      <c r="M14" s="31">
        <v>4.5999999999999996</v>
      </c>
      <c r="N14" s="31">
        <v>4.7</v>
      </c>
      <c r="O14" s="31">
        <v>4.9000000000000004</v>
      </c>
      <c r="P14" s="31">
        <v>4.7</v>
      </c>
      <c r="Q14" s="31">
        <v>4.5</v>
      </c>
      <c r="R14" s="31">
        <v>1.8</v>
      </c>
      <c r="S14" s="31">
        <v>5</v>
      </c>
      <c r="T14" s="31">
        <v>5</v>
      </c>
      <c r="U14" s="31">
        <v>2.2000000000000002</v>
      </c>
      <c r="V14" s="31">
        <v>3.4</v>
      </c>
      <c r="W14" s="31">
        <v>4.4000000000000004</v>
      </c>
      <c r="X14" s="31">
        <v>1.7</v>
      </c>
      <c r="Y14" s="31">
        <v>4.5999999999999996</v>
      </c>
      <c r="Z14" s="31">
        <v>5.5</v>
      </c>
      <c r="AA14" s="31">
        <v>2.2999999999999998</v>
      </c>
      <c r="AB14" s="31">
        <v>4.9000000000000004</v>
      </c>
      <c r="AC14" s="31">
        <v>5.5</v>
      </c>
      <c r="AD14" s="31">
        <v>4.3</v>
      </c>
      <c r="AE14" s="31">
        <v>4.7</v>
      </c>
      <c r="AF14" s="31">
        <v>2.2999999999999998</v>
      </c>
      <c r="AG14" s="31">
        <v>2.5</v>
      </c>
      <c r="AH14" s="31">
        <v>4.5999999999999996</v>
      </c>
      <c r="AI14" s="31">
        <v>5.2</v>
      </c>
      <c r="AJ14" s="31">
        <v>4.3</v>
      </c>
      <c r="AK14" s="31">
        <v>4.8</v>
      </c>
      <c r="AL14" s="31">
        <v>5.2</v>
      </c>
      <c r="AM14" s="31">
        <v>5.2</v>
      </c>
      <c r="AN14" s="31">
        <v>3.5</v>
      </c>
      <c r="AO14" s="31">
        <v>2.5</v>
      </c>
      <c r="AP14" s="20">
        <f t="shared" si="0"/>
        <v>164.79999999999998</v>
      </c>
    </row>
    <row r="15" spans="1:42" s="31" customFormat="1" x14ac:dyDescent="0.25">
      <c r="A15" s="30" t="s">
        <v>90</v>
      </c>
      <c r="B15" s="31">
        <v>2.8</v>
      </c>
      <c r="C15" s="31">
        <v>2.2999999999999998</v>
      </c>
      <c r="D15" s="31">
        <v>3.1</v>
      </c>
      <c r="E15" s="31">
        <v>3.5</v>
      </c>
      <c r="F15" s="31">
        <v>3.9</v>
      </c>
      <c r="G15" s="31">
        <v>3.3</v>
      </c>
      <c r="H15" s="31">
        <v>4</v>
      </c>
      <c r="I15" s="31">
        <v>2.8</v>
      </c>
      <c r="J15" s="31">
        <v>3.7</v>
      </c>
      <c r="K15" s="31">
        <v>2.8</v>
      </c>
      <c r="L15" s="31">
        <v>2.6</v>
      </c>
      <c r="M15" s="31">
        <v>2.9</v>
      </c>
      <c r="N15" s="31">
        <v>3.6</v>
      </c>
      <c r="O15" s="31">
        <v>3.1</v>
      </c>
      <c r="P15" s="31">
        <v>2.8</v>
      </c>
      <c r="Q15" s="31">
        <v>3</v>
      </c>
      <c r="R15" s="31">
        <v>3.5</v>
      </c>
      <c r="S15" s="31">
        <v>3.2</v>
      </c>
      <c r="T15" s="31">
        <v>3.7</v>
      </c>
      <c r="U15" s="31">
        <v>2.2000000000000002</v>
      </c>
      <c r="V15" s="31">
        <v>2.7</v>
      </c>
      <c r="W15" s="31">
        <v>3.9</v>
      </c>
      <c r="X15" s="31">
        <v>2.2999999999999998</v>
      </c>
      <c r="Y15" s="31">
        <v>3</v>
      </c>
      <c r="Z15" s="31">
        <v>3.8</v>
      </c>
      <c r="AA15" s="31">
        <v>1.5</v>
      </c>
      <c r="AB15" s="31">
        <v>3.3</v>
      </c>
      <c r="AC15" s="31">
        <v>3.6</v>
      </c>
      <c r="AD15" s="31">
        <v>2.9</v>
      </c>
      <c r="AE15" s="31">
        <v>2.9</v>
      </c>
      <c r="AF15" s="31">
        <v>2.7</v>
      </c>
      <c r="AG15" s="31">
        <v>2.8</v>
      </c>
      <c r="AH15" s="31">
        <v>2.4</v>
      </c>
      <c r="AI15" s="31">
        <v>4</v>
      </c>
      <c r="AJ15" s="31">
        <v>2.9</v>
      </c>
      <c r="AK15" s="31">
        <v>2.8</v>
      </c>
      <c r="AL15" s="31">
        <v>3.2</v>
      </c>
      <c r="AM15" s="31">
        <v>1.6</v>
      </c>
      <c r="AN15" s="31">
        <v>3.5</v>
      </c>
      <c r="AO15" s="31">
        <v>2.7</v>
      </c>
      <c r="AP15" s="20">
        <f t="shared" si="0"/>
        <v>121.30000000000001</v>
      </c>
    </row>
    <row r="16" spans="1:42" s="31" customFormat="1" x14ac:dyDescent="0.25">
      <c r="A16" s="30" t="s">
        <v>91</v>
      </c>
      <c r="B16" s="31">
        <v>4.5</v>
      </c>
      <c r="C16" s="31">
        <v>2</v>
      </c>
      <c r="D16" s="31">
        <v>4.5</v>
      </c>
      <c r="E16" s="31">
        <v>5</v>
      </c>
      <c r="F16" s="31">
        <v>6</v>
      </c>
      <c r="G16" s="31">
        <v>5.5</v>
      </c>
      <c r="H16" s="31">
        <v>6</v>
      </c>
      <c r="I16" s="31">
        <v>3</v>
      </c>
      <c r="J16" s="31">
        <v>3</v>
      </c>
      <c r="K16" s="31">
        <v>3</v>
      </c>
      <c r="L16" s="31">
        <v>4</v>
      </c>
      <c r="M16" s="31">
        <v>4.5</v>
      </c>
      <c r="N16" s="31">
        <v>4</v>
      </c>
      <c r="O16" s="31">
        <v>4</v>
      </c>
      <c r="P16" s="31">
        <v>1.5</v>
      </c>
      <c r="Q16" s="31">
        <v>3</v>
      </c>
      <c r="R16" s="31">
        <v>3.5</v>
      </c>
      <c r="S16" s="31">
        <v>2.5</v>
      </c>
      <c r="T16" s="31">
        <v>5</v>
      </c>
      <c r="U16" s="31">
        <v>5</v>
      </c>
      <c r="V16" s="31">
        <v>4.5</v>
      </c>
      <c r="W16" s="31">
        <v>3.5</v>
      </c>
      <c r="X16" s="31">
        <v>3</v>
      </c>
      <c r="Y16" s="31">
        <v>3.5</v>
      </c>
      <c r="Z16" s="31">
        <v>5.5</v>
      </c>
      <c r="AA16" s="31">
        <v>1</v>
      </c>
      <c r="AB16" s="31">
        <v>3</v>
      </c>
      <c r="AC16" s="31">
        <v>4.5</v>
      </c>
      <c r="AD16" s="31">
        <v>3</v>
      </c>
      <c r="AE16" s="31">
        <v>4</v>
      </c>
      <c r="AF16" s="31">
        <v>3.5</v>
      </c>
      <c r="AG16" s="31">
        <v>3</v>
      </c>
      <c r="AH16" s="31">
        <v>4.5</v>
      </c>
      <c r="AI16" s="31">
        <v>5</v>
      </c>
      <c r="AJ16" s="31">
        <v>2.5</v>
      </c>
      <c r="AK16" s="31">
        <v>3.5</v>
      </c>
      <c r="AL16" s="31">
        <v>3.5</v>
      </c>
      <c r="AM16" s="31">
        <v>3</v>
      </c>
      <c r="AN16" s="31">
        <v>5</v>
      </c>
      <c r="AO16" s="31">
        <v>4</v>
      </c>
      <c r="AP16" s="20">
        <f t="shared" si="0"/>
        <v>152.5</v>
      </c>
    </row>
    <row r="17" spans="1:43" s="31" customFormat="1" x14ac:dyDescent="0.25">
      <c r="A17" s="30" t="s">
        <v>92</v>
      </c>
      <c r="B17" s="31">
        <v>5.2</v>
      </c>
      <c r="C17" s="31">
        <v>1.2</v>
      </c>
      <c r="D17" s="31">
        <v>3.3</v>
      </c>
      <c r="E17" s="31">
        <v>5.3</v>
      </c>
      <c r="F17" s="31">
        <v>5.4</v>
      </c>
      <c r="G17" s="31">
        <v>4.9000000000000004</v>
      </c>
      <c r="H17" s="31">
        <v>5.8</v>
      </c>
      <c r="I17" s="31">
        <v>6</v>
      </c>
      <c r="J17" s="31">
        <v>6</v>
      </c>
      <c r="K17" s="31">
        <v>4.9000000000000004</v>
      </c>
      <c r="L17" s="31">
        <v>5.4</v>
      </c>
      <c r="M17" s="31">
        <v>4.3</v>
      </c>
      <c r="N17" s="31">
        <v>4.9000000000000004</v>
      </c>
      <c r="O17" s="31">
        <v>5.5</v>
      </c>
      <c r="P17" s="31">
        <v>5.5</v>
      </c>
      <c r="Q17" s="31">
        <v>4.8</v>
      </c>
      <c r="R17" s="31">
        <v>1.4</v>
      </c>
      <c r="S17" s="31">
        <v>3.7</v>
      </c>
      <c r="T17" s="31">
        <v>3.9</v>
      </c>
      <c r="U17" s="31">
        <v>2.7</v>
      </c>
      <c r="V17" s="31">
        <v>5</v>
      </c>
      <c r="W17" s="31">
        <v>5.0999999999999996</v>
      </c>
      <c r="X17" s="31">
        <v>1</v>
      </c>
      <c r="Y17" s="31">
        <v>2.7</v>
      </c>
      <c r="Z17" s="31">
        <v>4.7</v>
      </c>
      <c r="AA17" s="31">
        <v>2.1</v>
      </c>
      <c r="AB17" s="31">
        <v>4</v>
      </c>
      <c r="AC17" s="31">
        <v>4.5</v>
      </c>
      <c r="AD17" s="31">
        <v>4.7</v>
      </c>
      <c r="AE17" s="31">
        <v>5.4</v>
      </c>
      <c r="AF17" s="31">
        <v>1.7</v>
      </c>
      <c r="AG17" s="31">
        <v>1.7</v>
      </c>
      <c r="AH17" s="31">
        <v>3.4</v>
      </c>
      <c r="AI17" s="31">
        <v>5.7</v>
      </c>
      <c r="AJ17" s="31">
        <v>5.2</v>
      </c>
      <c r="AK17" s="31">
        <v>4.4000000000000004</v>
      </c>
      <c r="AL17" s="31">
        <v>5</v>
      </c>
      <c r="AM17" s="31">
        <v>3.7</v>
      </c>
      <c r="AN17" s="31">
        <v>5.9</v>
      </c>
      <c r="AO17" s="31">
        <v>1.5</v>
      </c>
      <c r="AP17" s="20">
        <f t="shared" si="0"/>
        <v>167.49999999999997</v>
      </c>
    </row>
    <row r="18" spans="1:43" s="31" customFormat="1" x14ac:dyDescent="0.25">
      <c r="A18" s="30" t="s">
        <v>93</v>
      </c>
      <c r="B18" s="31">
        <v>1.3</v>
      </c>
      <c r="C18" s="31">
        <v>1.1000000000000001</v>
      </c>
      <c r="D18" s="31">
        <v>1</v>
      </c>
      <c r="E18" s="31">
        <v>3.25</v>
      </c>
      <c r="F18" s="31">
        <v>5.8</v>
      </c>
      <c r="G18" s="31">
        <v>5.75</v>
      </c>
      <c r="H18" s="31">
        <v>6</v>
      </c>
      <c r="I18" s="31">
        <v>2.7</v>
      </c>
      <c r="J18" s="31">
        <v>4.5</v>
      </c>
      <c r="K18" s="31">
        <v>1</v>
      </c>
      <c r="L18" s="31">
        <v>2.4</v>
      </c>
      <c r="M18" s="31">
        <v>2.1</v>
      </c>
      <c r="N18" s="31">
        <v>1</v>
      </c>
      <c r="O18" s="31">
        <v>1.75</v>
      </c>
      <c r="P18" s="31">
        <v>1</v>
      </c>
      <c r="Q18" s="31">
        <v>1</v>
      </c>
      <c r="R18" s="31">
        <v>6</v>
      </c>
      <c r="S18" s="31">
        <v>4</v>
      </c>
      <c r="T18" s="31">
        <v>6</v>
      </c>
      <c r="U18" s="31">
        <v>1</v>
      </c>
      <c r="V18" s="31">
        <v>6</v>
      </c>
      <c r="W18" s="31">
        <v>6</v>
      </c>
      <c r="X18" s="31">
        <v>1</v>
      </c>
      <c r="Y18" s="31">
        <v>1</v>
      </c>
      <c r="Z18" s="31">
        <v>5.8</v>
      </c>
      <c r="AA18" s="31">
        <v>1</v>
      </c>
      <c r="AB18" s="31">
        <v>1</v>
      </c>
      <c r="AC18" s="31">
        <v>1</v>
      </c>
      <c r="AD18" s="31">
        <v>1</v>
      </c>
      <c r="AE18" s="31">
        <v>5.7</v>
      </c>
      <c r="AF18" s="31">
        <v>1</v>
      </c>
      <c r="AG18" s="31">
        <v>1</v>
      </c>
      <c r="AH18" s="31">
        <v>1</v>
      </c>
      <c r="AI18" s="31">
        <v>4.75</v>
      </c>
      <c r="AJ18" s="31">
        <v>1</v>
      </c>
      <c r="AK18" s="31">
        <v>6</v>
      </c>
      <c r="AL18" s="31">
        <v>5</v>
      </c>
      <c r="AM18" s="31">
        <v>5</v>
      </c>
      <c r="AN18" s="31">
        <v>1</v>
      </c>
      <c r="AO18" s="31">
        <v>1</v>
      </c>
      <c r="AP18" s="20">
        <f t="shared" si="0"/>
        <v>114.9</v>
      </c>
    </row>
    <row r="19" spans="1:43" s="31" customFormat="1" x14ac:dyDescent="0.25">
      <c r="A19" s="30" t="s">
        <v>94</v>
      </c>
      <c r="B19" s="31">
        <v>1.4</v>
      </c>
      <c r="C19" s="31">
        <v>1</v>
      </c>
      <c r="D19" s="31">
        <v>3</v>
      </c>
      <c r="E19" s="31">
        <v>5.4</v>
      </c>
      <c r="F19" s="31">
        <v>5.6</v>
      </c>
      <c r="G19" s="31">
        <v>4.9000000000000004</v>
      </c>
      <c r="H19" s="31">
        <v>5.4</v>
      </c>
      <c r="I19" s="31">
        <v>1.6</v>
      </c>
      <c r="J19" s="31">
        <v>5.4</v>
      </c>
      <c r="K19" s="31">
        <v>5</v>
      </c>
      <c r="L19" s="31">
        <v>4</v>
      </c>
      <c r="M19" s="31">
        <v>4.9000000000000004</v>
      </c>
      <c r="N19" s="31">
        <v>4</v>
      </c>
      <c r="O19" s="31">
        <v>5.4</v>
      </c>
      <c r="P19" s="31">
        <v>5.6</v>
      </c>
      <c r="Q19" s="31">
        <v>5</v>
      </c>
      <c r="R19" s="31">
        <v>1</v>
      </c>
      <c r="S19" s="31">
        <v>5.6</v>
      </c>
      <c r="T19" s="31">
        <v>5</v>
      </c>
      <c r="U19" s="31">
        <v>1</v>
      </c>
      <c r="V19" s="31">
        <v>4</v>
      </c>
      <c r="W19" s="31">
        <v>6</v>
      </c>
      <c r="X19" s="31">
        <v>1</v>
      </c>
      <c r="Y19" s="31">
        <v>5</v>
      </c>
      <c r="Z19" s="31">
        <v>5.9</v>
      </c>
      <c r="AA19" s="31">
        <v>1</v>
      </c>
      <c r="AB19" s="31">
        <v>3</v>
      </c>
      <c r="AC19" s="31">
        <v>5</v>
      </c>
      <c r="AD19" s="31">
        <v>5</v>
      </c>
      <c r="AE19" s="31">
        <v>5</v>
      </c>
      <c r="AF19" s="31">
        <v>4</v>
      </c>
      <c r="AG19" s="31">
        <v>2</v>
      </c>
      <c r="AH19" s="31">
        <v>5.4</v>
      </c>
      <c r="AI19" s="31">
        <v>5.7</v>
      </c>
      <c r="AJ19" s="31">
        <v>3</v>
      </c>
      <c r="AK19" s="31">
        <v>6</v>
      </c>
      <c r="AL19" s="31">
        <v>5</v>
      </c>
      <c r="AM19" s="31">
        <v>5</v>
      </c>
      <c r="AN19" s="31">
        <v>2</v>
      </c>
      <c r="AO19" s="31">
        <v>1</v>
      </c>
      <c r="AP19" s="20">
        <f t="shared" si="0"/>
        <v>160.19999999999999</v>
      </c>
    </row>
    <row r="20" spans="1:43" s="31" customFormat="1" x14ac:dyDescent="0.25">
      <c r="A20" s="30" t="s">
        <v>95</v>
      </c>
      <c r="B20" s="31">
        <v>2.9</v>
      </c>
      <c r="C20" s="31">
        <v>2.9</v>
      </c>
      <c r="D20" s="31">
        <v>3.6</v>
      </c>
      <c r="E20" s="31">
        <v>4.8</v>
      </c>
      <c r="F20" s="31">
        <v>5</v>
      </c>
      <c r="G20" s="31">
        <v>4.3</v>
      </c>
      <c r="H20" s="31">
        <v>4.75</v>
      </c>
      <c r="I20" s="31">
        <v>4.0999999999999996</v>
      </c>
      <c r="J20" s="31">
        <v>4.0999999999999996</v>
      </c>
      <c r="K20" s="31">
        <v>3.9</v>
      </c>
      <c r="L20" s="31">
        <v>4.5999999999999996</v>
      </c>
      <c r="M20" s="31">
        <v>3.7</v>
      </c>
      <c r="N20" s="31">
        <v>2.4</v>
      </c>
      <c r="O20" s="31">
        <v>2.75</v>
      </c>
      <c r="P20" s="31">
        <v>4.8</v>
      </c>
      <c r="Q20" s="31">
        <v>2.6</v>
      </c>
      <c r="R20" s="31">
        <v>2.2000000000000002</v>
      </c>
      <c r="S20" s="31">
        <v>4.4000000000000004</v>
      </c>
      <c r="T20" s="31">
        <v>4.5999999999999996</v>
      </c>
      <c r="U20" s="31">
        <v>2.25</v>
      </c>
      <c r="V20" s="31">
        <v>4.7</v>
      </c>
      <c r="W20" s="31">
        <v>4.9000000000000004</v>
      </c>
      <c r="X20" s="31">
        <v>2.9</v>
      </c>
      <c r="Y20" s="31">
        <v>3.9</v>
      </c>
      <c r="Z20" s="31">
        <v>4.75</v>
      </c>
      <c r="AA20" s="31">
        <v>1.9</v>
      </c>
      <c r="AB20" s="31">
        <v>4.5</v>
      </c>
      <c r="AC20" s="31">
        <v>4.3</v>
      </c>
      <c r="AD20" s="31">
        <v>4.4000000000000004</v>
      </c>
      <c r="AE20" s="31">
        <v>4.4000000000000004</v>
      </c>
      <c r="AF20" s="31">
        <v>2.4</v>
      </c>
      <c r="AG20" s="31">
        <v>2.7</v>
      </c>
      <c r="AH20" s="31">
        <v>5.3</v>
      </c>
      <c r="AI20" s="31">
        <v>4.75</v>
      </c>
      <c r="AJ20" s="31">
        <v>4.5999999999999996</v>
      </c>
      <c r="AK20" s="31">
        <v>4.8</v>
      </c>
      <c r="AL20" s="31">
        <v>3.7</v>
      </c>
      <c r="AM20" s="31">
        <v>4.2</v>
      </c>
      <c r="AN20" s="31">
        <v>4.25</v>
      </c>
      <c r="AO20" s="31">
        <v>2.1</v>
      </c>
      <c r="AP20" s="20">
        <f t="shared" si="0"/>
        <v>154.10000000000002</v>
      </c>
    </row>
    <row r="21" spans="1:43" s="31" customFormat="1" x14ac:dyDescent="0.25">
      <c r="A21" s="30" t="s">
        <v>96</v>
      </c>
      <c r="B21" s="31">
        <v>3</v>
      </c>
      <c r="C21" s="31">
        <v>4.5</v>
      </c>
      <c r="D21" s="31">
        <v>2.7</v>
      </c>
      <c r="E21" s="31">
        <v>3.9</v>
      </c>
      <c r="F21" s="31">
        <v>2.7</v>
      </c>
      <c r="G21" s="31">
        <v>3.9</v>
      </c>
      <c r="H21" s="31">
        <v>4.2</v>
      </c>
      <c r="I21" s="31">
        <v>3</v>
      </c>
      <c r="J21" s="31">
        <v>2.2999999999999998</v>
      </c>
      <c r="K21" s="31">
        <v>3.3</v>
      </c>
      <c r="L21" s="31">
        <v>3</v>
      </c>
      <c r="M21" s="31">
        <v>3.7</v>
      </c>
      <c r="N21" s="31">
        <v>3.9</v>
      </c>
      <c r="O21" s="31">
        <v>4.2</v>
      </c>
      <c r="P21" s="31">
        <v>3.3</v>
      </c>
      <c r="Q21" s="31">
        <v>2.8</v>
      </c>
      <c r="R21" s="31">
        <v>3.2</v>
      </c>
      <c r="S21" s="31">
        <v>3.2</v>
      </c>
      <c r="T21" s="31">
        <v>2.2000000000000002</v>
      </c>
      <c r="U21" s="31">
        <v>2.8</v>
      </c>
      <c r="V21" s="31">
        <v>4</v>
      </c>
      <c r="W21" s="31">
        <v>2</v>
      </c>
      <c r="X21" s="31">
        <v>2.2999999999999998</v>
      </c>
      <c r="Y21" s="31">
        <v>3</v>
      </c>
      <c r="Z21" s="31">
        <v>3.3</v>
      </c>
      <c r="AA21" s="31">
        <v>1.8</v>
      </c>
      <c r="AB21" s="31">
        <v>4.7</v>
      </c>
      <c r="AC21" s="31">
        <v>3.3</v>
      </c>
      <c r="AD21" s="31">
        <v>3.2</v>
      </c>
      <c r="AE21" s="31">
        <v>4.8</v>
      </c>
      <c r="AF21" s="31">
        <v>2.2000000000000002</v>
      </c>
      <c r="AG21" s="31">
        <v>1.8</v>
      </c>
      <c r="AH21" s="31">
        <v>3.7</v>
      </c>
      <c r="AI21" s="31">
        <v>2.2999999999999998</v>
      </c>
      <c r="AJ21" s="31">
        <v>4</v>
      </c>
      <c r="AK21" s="31">
        <v>2.7</v>
      </c>
      <c r="AL21" s="31">
        <v>2.2000000000000002</v>
      </c>
      <c r="AM21" s="31">
        <v>2.8</v>
      </c>
      <c r="AN21" s="31">
        <v>3</v>
      </c>
      <c r="AO21" s="31">
        <v>1.2</v>
      </c>
      <c r="AP21" s="20">
        <f t="shared" si="0"/>
        <v>124.10000000000001</v>
      </c>
    </row>
    <row r="22" spans="1:43" s="31" customFormat="1" x14ac:dyDescent="0.25">
      <c r="A22" s="30" t="s">
        <v>97</v>
      </c>
      <c r="B22" s="31">
        <v>5.5</v>
      </c>
      <c r="C22" s="31">
        <v>1.2</v>
      </c>
      <c r="D22" s="31">
        <v>3.6</v>
      </c>
      <c r="E22" s="31">
        <v>5.0999999999999996</v>
      </c>
      <c r="F22" s="31">
        <v>5.2</v>
      </c>
      <c r="G22" s="31">
        <v>5</v>
      </c>
      <c r="H22" s="31">
        <v>6</v>
      </c>
      <c r="I22" s="31">
        <v>3.3</v>
      </c>
      <c r="J22" s="31">
        <v>5.4</v>
      </c>
      <c r="K22" s="31">
        <v>3.3</v>
      </c>
      <c r="L22" s="31">
        <v>3.2</v>
      </c>
      <c r="M22" s="31">
        <v>5.2</v>
      </c>
      <c r="N22" s="31">
        <v>5.4</v>
      </c>
      <c r="O22" s="31">
        <v>5.0999999999999996</v>
      </c>
      <c r="P22" s="31">
        <v>5.0999999999999996</v>
      </c>
      <c r="Q22" s="31">
        <v>3.6</v>
      </c>
      <c r="R22" s="31">
        <v>1</v>
      </c>
      <c r="S22" s="31">
        <v>4.8</v>
      </c>
      <c r="T22" s="31">
        <v>5.5</v>
      </c>
      <c r="U22" s="31">
        <v>1</v>
      </c>
      <c r="V22" s="31">
        <v>1.1000000000000001</v>
      </c>
      <c r="W22" s="31">
        <v>4.8</v>
      </c>
      <c r="X22" s="31">
        <v>1.3</v>
      </c>
      <c r="Y22" s="31">
        <v>3.15</v>
      </c>
      <c r="Z22" s="31">
        <v>5.0999999999999996</v>
      </c>
      <c r="AA22" s="31">
        <v>2.6</v>
      </c>
      <c r="AB22" s="31">
        <v>4.8</v>
      </c>
      <c r="AC22" s="31">
        <v>5.0999999999999996</v>
      </c>
      <c r="AD22" s="31">
        <v>5.0999999999999996</v>
      </c>
      <c r="AE22" s="31">
        <v>5.4</v>
      </c>
      <c r="AF22" s="31">
        <v>1.8</v>
      </c>
      <c r="AG22" s="31">
        <v>4.5</v>
      </c>
      <c r="AH22" s="31">
        <v>5</v>
      </c>
      <c r="AI22" s="31">
        <v>5.5</v>
      </c>
      <c r="AJ22" s="31">
        <v>4.7</v>
      </c>
      <c r="AK22" s="31">
        <v>4.5</v>
      </c>
      <c r="AL22" s="31">
        <v>4.4000000000000004</v>
      </c>
      <c r="AM22" s="31">
        <v>5</v>
      </c>
      <c r="AN22" s="31">
        <v>3.6</v>
      </c>
      <c r="AO22" s="31">
        <v>1</v>
      </c>
      <c r="AP22" s="20">
        <f t="shared" si="0"/>
        <v>161.94999999999993</v>
      </c>
    </row>
    <row r="23" spans="1:43" s="31" customFormat="1" x14ac:dyDescent="0.25">
      <c r="A23" s="30" t="s">
        <v>98</v>
      </c>
      <c r="B23" s="31">
        <v>4</v>
      </c>
      <c r="C23" s="31">
        <v>1.3</v>
      </c>
      <c r="D23" s="31">
        <v>2.8</v>
      </c>
      <c r="E23" s="31">
        <v>4.4000000000000004</v>
      </c>
      <c r="F23" s="31">
        <v>5.2</v>
      </c>
      <c r="G23" s="31">
        <v>4.9000000000000004</v>
      </c>
      <c r="H23" s="31">
        <v>4.4000000000000004</v>
      </c>
      <c r="I23" s="31">
        <v>4.9000000000000004</v>
      </c>
      <c r="J23" s="31">
        <v>4.8</v>
      </c>
      <c r="K23" s="31">
        <v>4.4000000000000004</v>
      </c>
      <c r="L23" s="31">
        <v>4.5999999999999996</v>
      </c>
      <c r="M23" s="31">
        <v>4.25</v>
      </c>
      <c r="N23" s="31">
        <v>4.4000000000000004</v>
      </c>
      <c r="O23" s="31">
        <v>4.5999999999999996</v>
      </c>
      <c r="P23" s="31">
        <v>4</v>
      </c>
      <c r="Q23" s="31">
        <v>3.8</v>
      </c>
      <c r="R23" s="31">
        <v>1.1000000000000001</v>
      </c>
      <c r="S23" s="31">
        <v>5.0999999999999996</v>
      </c>
      <c r="T23" s="31">
        <v>5</v>
      </c>
      <c r="U23" s="31">
        <v>2.75</v>
      </c>
      <c r="V23" s="31">
        <v>3.9</v>
      </c>
      <c r="W23" s="31">
        <v>2.8</v>
      </c>
      <c r="X23" s="31">
        <v>1.8</v>
      </c>
      <c r="Y23" s="31">
        <v>3.7</v>
      </c>
      <c r="Z23" s="31">
        <v>4.25</v>
      </c>
      <c r="AA23" s="31">
        <v>1</v>
      </c>
      <c r="AB23" s="31">
        <v>4.0999999999999996</v>
      </c>
      <c r="AC23" s="31">
        <v>4.2</v>
      </c>
      <c r="AD23" s="31">
        <v>3.5</v>
      </c>
      <c r="AE23" s="31">
        <v>5.25</v>
      </c>
      <c r="AF23" s="31">
        <v>1</v>
      </c>
      <c r="AG23" s="31">
        <v>1.6</v>
      </c>
      <c r="AH23" s="31">
        <v>4.7</v>
      </c>
      <c r="AI23" s="31">
        <v>4.8</v>
      </c>
      <c r="AJ23" s="31">
        <v>4.4000000000000004</v>
      </c>
      <c r="AK23" s="31">
        <v>4.2</v>
      </c>
      <c r="AL23" s="31">
        <v>4.4000000000000004</v>
      </c>
      <c r="AM23" s="31">
        <v>4.5</v>
      </c>
      <c r="AN23" s="31">
        <v>4.25</v>
      </c>
      <c r="AO23" s="31">
        <v>1.5</v>
      </c>
      <c r="AP23" s="20">
        <f t="shared" si="0"/>
        <v>150.54999999999998</v>
      </c>
    </row>
    <row r="24" spans="1:43" s="31" customFormat="1" x14ac:dyDescent="0.25">
      <c r="A24" s="30" t="s">
        <v>99</v>
      </c>
      <c r="B24" s="31">
        <v>3.4</v>
      </c>
      <c r="C24" s="31">
        <v>3.3</v>
      </c>
      <c r="D24" s="31">
        <v>3.3</v>
      </c>
      <c r="E24" s="31">
        <v>3.6</v>
      </c>
      <c r="F24" s="31">
        <v>3.1</v>
      </c>
      <c r="G24" s="31">
        <v>3.1</v>
      </c>
      <c r="H24" s="31">
        <v>4</v>
      </c>
      <c r="I24" s="31">
        <v>2.8</v>
      </c>
      <c r="J24" s="31">
        <v>3.4</v>
      </c>
      <c r="K24" s="31">
        <v>3.6</v>
      </c>
      <c r="L24" s="31">
        <v>3.6</v>
      </c>
      <c r="M24" s="31">
        <v>3.3</v>
      </c>
      <c r="N24" s="31">
        <v>3.8</v>
      </c>
      <c r="O24" s="31">
        <v>4</v>
      </c>
      <c r="P24" s="31">
        <v>3.6</v>
      </c>
      <c r="Q24" s="31">
        <v>3.6</v>
      </c>
      <c r="R24" s="31">
        <v>2.8</v>
      </c>
      <c r="S24" s="31">
        <v>4.5999999999999996</v>
      </c>
      <c r="T24" s="31">
        <v>4.4000000000000004</v>
      </c>
      <c r="U24" s="31">
        <v>1.9</v>
      </c>
      <c r="V24" s="31">
        <v>3.9</v>
      </c>
      <c r="W24" s="31">
        <v>3.9</v>
      </c>
      <c r="X24" s="31">
        <v>2.9</v>
      </c>
      <c r="Y24" s="31">
        <v>3.3</v>
      </c>
      <c r="Z24" s="31">
        <v>3.9</v>
      </c>
      <c r="AA24" s="31">
        <v>2.6</v>
      </c>
      <c r="AB24" s="31">
        <v>3.6</v>
      </c>
      <c r="AC24" s="31">
        <v>3.4</v>
      </c>
      <c r="AD24" s="31">
        <v>3.9</v>
      </c>
      <c r="AE24" s="31">
        <v>3.9</v>
      </c>
      <c r="AF24" s="31">
        <v>3.6</v>
      </c>
      <c r="AG24" s="31">
        <v>3.8</v>
      </c>
      <c r="AH24" s="31">
        <v>3.1</v>
      </c>
      <c r="AI24" s="31">
        <v>4</v>
      </c>
      <c r="AJ24" s="31">
        <v>3.6</v>
      </c>
      <c r="AK24" s="31">
        <v>3.4</v>
      </c>
      <c r="AL24" s="31">
        <v>3.4</v>
      </c>
      <c r="AM24" s="31">
        <v>3.8</v>
      </c>
      <c r="AN24" s="31">
        <v>2.8</v>
      </c>
      <c r="AO24" s="31">
        <v>2.5</v>
      </c>
      <c r="AP24" s="20">
        <f t="shared" si="0"/>
        <v>138.50000000000003</v>
      </c>
    </row>
    <row r="25" spans="1:43" s="31" customFormat="1" x14ac:dyDescent="0.25">
      <c r="A25" s="30" t="s">
        <v>100</v>
      </c>
      <c r="B25" s="31">
        <v>1.2</v>
      </c>
      <c r="C25" s="31">
        <v>2.7</v>
      </c>
      <c r="D25" s="31">
        <v>2.2999999999999998</v>
      </c>
      <c r="E25" s="31">
        <v>3.8</v>
      </c>
      <c r="F25" s="31">
        <v>4.3</v>
      </c>
      <c r="G25" s="31">
        <v>4.0999999999999996</v>
      </c>
      <c r="H25" s="31">
        <v>4.3</v>
      </c>
      <c r="I25" s="31">
        <v>5.75</v>
      </c>
      <c r="J25" s="31">
        <v>4.3</v>
      </c>
      <c r="K25" s="31">
        <v>3.2</v>
      </c>
      <c r="L25" s="31">
        <v>4.0999999999999996</v>
      </c>
      <c r="M25" s="31">
        <v>4.4000000000000004</v>
      </c>
      <c r="N25" s="31">
        <v>5</v>
      </c>
      <c r="O25" s="31">
        <v>5.2</v>
      </c>
      <c r="P25" s="31">
        <v>4.0999999999999996</v>
      </c>
      <c r="Q25" s="31">
        <v>3.4</v>
      </c>
      <c r="R25" s="31">
        <v>3.2</v>
      </c>
      <c r="S25" s="31">
        <v>4.8</v>
      </c>
      <c r="T25" s="31">
        <v>4.5</v>
      </c>
      <c r="U25" s="31">
        <v>1.9</v>
      </c>
      <c r="V25" s="31">
        <v>5</v>
      </c>
      <c r="W25" s="31">
        <v>4.8</v>
      </c>
      <c r="X25" s="31">
        <v>3.25</v>
      </c>
      <c r="Y25" s="31">
        <v>4.5999999999999996</v>
      </c>
      <c r="Z25" s="31">
        <v>4.7</v>
      </c>
      <c r="AA25" s="31">
        <v>1.8</v>
      </c>
      <c r="AB25" s="31">
        <v>4</v>
      </c>
      <c r="AC25" s="31">
        <v>4.5999999999999996</v>
      </c>
      <c r="AD25" s="31">
        <v>4.3</v>
      </c>
      <c r="AE25" s="31">
        <v>4.9000000000000004</v>
      </c>
      <c r="AF25" s="31">
        <v>3.3</v>
      </c>
      <c r="AG25" s="31">
        <v>4.0999999999999996</v>
      </c>
      <c r="AH25" s="31">
        <v>4.9000000000000004</v>
      </c>
      <c r="AI25" s="31">
        <v>4.25</v>
      </c>
      <c r="AJ25" s="31">
        <v>4.7</v>
      </c>
      <c r="AK25" s="31">
        <v>3.7</v>
      </c>
      <c r="AL25" s="31">
        <v>4.75</v>
      </c>
      <c r="AM25" s="31">
        <v>3.6</v>
      </c>
      <c r="AN25" s="31">
        <v>3.75</v>
      </c>
      <c r="AO25" s="31">
        <v>3.3</v>
      </c>
      <c r="AP25" s="20">
        <f t="shared" si="0"/>
        <v>158.84999999999997</v>
      </c>
    </row>
    <row r="26" spans="1:43" s="31" customFormat="1" x14ac:dyDescent="0.25">
      <c r="A26" s="30" t="s">
        <v>101</v>
      </c>
      <c r="B26" s="31">
        <v>3.5</v>
      </c>
      <c r="C26" s="31">
        <v>3</v>
      </c>
      <c r="D26" s="31">
        <v>3</v>
      </c>
      <c r="E26" s="31">
        <v>3.5</v>
      </c>
      <c r="F26" s="31">
        <v>4.5</v>
      </c>
      <c r="G26" s="31">
        <v>3.5</v>
      </c>
      <c r="H26" s="31">
        <v>4</v>
      </c>
      <c r="I26" s="31">
        <v>3.5</v>
      </c>
      <c r="J26" s="31">
        <v>3</v>
      </c>
      <c r="K26" s="31">
        <v>3</v>
      </c>
      <c r="L26" s="31">
        <v>3.5</v>
      </c>
      <c r="M26" s="31">
        <v>3</v>
      </c>
      <c r="N26" s="31">
        <v>3</v>
      </c>
      <c r="O26" s="31">
        <v>4</v>
      </c>
      <c r="P26" s="31">
        <v>2</v>
      </c>
      <c r="Q26" s="31">
        <v>2.5</v>
      </c>
      <c r="R26" s="31">
        <v>3.5</v>
      </c>
      <c r="S26" s="31">
        <v>5</v>
      </c>
      <c r="T26" s="31">
        <v>5</v>
      </c>
      <c r="U26" s="31">
        <v>2</v>
      </c>
      <c r="V26" s="31">
        <v>4</v>
      </c>
      <c r="W26" s="31">
        <v>3.5</v>
      </c>
      <c r="X26" s="31">
        <v>3.5</v>
      </c>
      <c r="Y26" s="31">
        <v>3</v>
      </c>
      <c r="Z26" s="31">
        <v>4</v>
      </c>
      <c r="AA26" s="31">
        <v>1</v>
      </c>
      <c r="AB26" s="31">
        <v>1</v>
      </c>
      <c r="AC26" s="31">
        <v>3</v>
      </c>
      <c r="AD26" s="31">
        <v>4</v>
      </c>
      <c r="AE26" s="31">
        <v>2.5</v>
      </c>
      <c r="AF26" s="31">
        <v>2</v>
      </c>
      <c r="AG26" s="31">
        <v>3</v>
      </c>
      <c r="AH26" s="31">
        <v>4.5</v>
      </c>
      <c r="AI26" s="31">
        <v>4</v>
      </c>
      <c r="AJ26" s="31">
        <v>2.5</v>
      </c>
      <c r="AK26" s="31">
        <v>2.5</v>
      </c>
      <c r="AL26" s="31">
        <v>3</v>
      </c>
      <c r="AM26" s="31">
        <v>2.5</v>
      </c>
      <c r="AN26" s="31">
        <v>2.5</v>
      </c>
      <c r="AO26" s="31">
        <v>3</v>
      </c>
      <c r="AP26" s="20">
        <f t="shared" si="0"/>
        <v>127</v>
      </c>
    </row>
    <row r="27" spans="1:43" s="31" customFormat="1" x14ac:dyDescent="0.25">
      <c r="A27" s="32" t="s">
        <v>102</v>
      </c>
      <c r="B27" s="31">
        <v>2.1</v>
      </c>
      <c r="C27" s="31">
        <v>1.1000000000000001</v>
      </c>
      <c r="D27" s="31">
        <v>1.9</v>
      </c>
      <c r="E27" s="31">
        <v>3.1</v>
      </c>
      <c r="F27" s="31">
        <v>4.9000000000000004</v>
      </c>
      <c r="G27" s="31">
        <v>3.4</v>
      </c>
      <c r="H27" s="31">
        <v>5.4</v>
      </c>
      <c r="I27" s="31">
        <v>2</v>
      </c>
      <c r="J27" s="31">
        <v>4.9000000000000004</v>
      </c>
      <c r="K27" s="31">
        <v>9</v>
      </c>
      <c r="L27" s="31">
        <v>5.0999999999999996</v>
      </c>
      <c r="M27" s="31">
        <v>4.9000000000000004</v>
      </c>
      <c r="N27" s="31">
        <v>4.0999999999999996</v>
      </c>
      <c r="O27" s="31">
        <v>2.7</v>
      </c>
      <c r="P27" s="31">
        <v>3.9</v>
      </c>
      <c r="Q27" s="31">
        <v>2.9</v>
      </c>
      <c r="R27" s="31">
        <v>1.6</v>
      </c>
      <c r="S27" s="31">
        <v>3</v>
      </c>
      <c r="T27" s="31">
        <v>3.3</v>
      </c>
      <c r="U27" s="31">
        <v>2</v>
      </c>
      <c r="V27" s="31">
        <v>4.4000000000000004</v>
      </c>
      <c r="W27" s="31">
        <v>2.4</v>
      </c>
      <c r="X27" s="31">
        <v>1.3</v>
      </c>
      <c r="Y27" s="31">
        <v>1.6</v>
      </c>
      <c r="Z27" s="31">
        <v>4.9000000000000004</v>
      </c>
      <c r="AA27" s="31">
        <v>1</v>
      </c>
      <c r="AB27" s="31">
        <v>3.1</v>
      </c>
      <c r="AC27" s="31">
        <v>4.3</v>
      </c>
      <c r="AD27" s="31">
        <v>3.7</v>
      </c>
      <c r="AE27" s="31">
        <v>4.5999999999999996</v>
      </c>
      <c r="AF27" s="31">
        <v>1.4</v>
      </c>
      <c r="AG27" s="31">
        <v>2.9</v>
      </c>
      <c r="AH27" s="31">
        <v>4.5999999999999996</v>
      </c>
      <c r="AI27" s="31">
        <v>5.6</v>
      </c>
      <c r="AJ27" s="31">
        <v>3.7</v>
      </c>
      <c r="AK27" s="31">
        <v>4.0999999999999996</v>
      </c>
      <c r="AL27" s="31">
        <v>4</v>
      </c>
      <c r="AM27" s="31">
        <v>3.4</v>
      </c>
      <c r="AN27" s="31">
        <v>4.3</v>
      </c>
      <c r="AO27" s="31">
        <v>1.4</v>
      </c>
      <c r="AP27" s="20">
        <f t="shared" si="0"/>
        <v>138</v>
      </c>
    </row>
    <row r="28" spans="1:43" s="20" customFormat="1" x14ac:dyDescent="0.25">
      <c r="A28" s="28" t="s">
        <v>103</v>
      </c>
      <c r="B28" s="20">
        <f>AVERAGE(B4:B27)</f>
        <v>2.8229166666666665</v>
      </c>
      <c r="C28" s="20">
        <f t="shared" ref="C28:AP28" si="1">AVERAGE(C4:C27)</f>
        <v>2.0500000000000003</v>
      </c>
      <c r="D28" s="20">
        <f t="shared" si="1"/>
        <v>2.8583333333333329</v>
      </c>
      <c r="E28" s="20">
        <f t="shared" si="1"/>
        <v>4.1083333333333325</v>
      </c>
      <c r="F28" s="20">
        <f t="shared" si="1"/>
        <v>4.7</v>
      </c>
      <c r="G28" s="20">
        <f t="shared" si="1"/>
        <v>4.2958333333333334</v>
      </c>
      <c r="H28" s="20">
        <f t="shared" si="1"/>
        <v>4.8041666666666671</v>
      </c>
      <c r="I28" s="20">
        <f t="shared" si="1"/>
        <v>3.5354166666666669</v>
      </c>
      <c r="J28" s="20">
        <f t="shared" si="1"/>
        <v>4.2312500000000002</v>
      </c>
      <c r="K28" s="20">
        <f t="shared" si="1"/>
        <v>3.6166666666666658</v>
      </c>
      <c r="L28" s="20">
        <f t="shared" si="1"/>
        <v>4.0249999999999995</v>
      </c>
      <c r="M28" s="20">
        <f t="shared" si="1"/>
        <v>3.8270833333333338</v>
      </c>
      <c r="N28" s="20">
        <f t="shared" si="1"/>
        <v>3.9854166666666671</v>
      </c>
      <c r="O28" s="20">
        <f t="shared" si="1"/>
        <v>4.135416666666667</v>
      </c>
      <c r="P28" s="20">
        <f t="shared" si="1"/>
        <v>3.6124999999999994</v>
      </c>
      <c r="Q28" s="20">
        <f t="shared" si="1"/>
        <v>3.1625000000000001</v>
      </c>
      <c r="R28" s="20">
        <f t="shared" si="1"/>
        <v>2.6250000000000004</v>
      </c>
      <c r="S28" s="20">
        <f t="shared" si="1"/>
        <v>4.2833333333333332</v>
      </c>
      <c r="T28" s="20">
        <f t="shared" si="1"/>
        <v>4.4541666666666666</v>
      </c>
      <c r="U28" s="20">
        <f t="shared" si="1"/>
        <v>2.1833333333333331</v>
      </c>
      <c r="V28" s="20">
        <f t="shared" si="1"/>
        <v>4.0583333333333345</v>
      </c>
      <c r="W28" s="20">
        <f t="shared" si="1"/>
        <v>4.0437500000000002</v>
      </c>
      <c r="X28" s="20">
        <f t="shared" si="1"/>
        <v>2.0395833333333329</v>
      </c>
      <c r="Y28" s="20">
        <f t="shared" si="1"/>
        <v>3.2166666666666663</v>
      </c>
      <c r="Z28" s="20">
        <f t="shared" si="1"/>
        <v>4.6145833333333339</v>
      </c>
      <c r="AA28" s="20">
        <f t="shared" si="1"/>
        <v>1.7249999999999999</v>
      </c>
      <c r="AB28" s="20">
        <f t="shared" si="1"/>
        <v>3.3895833333333325</v>
      </c>
      <c r="AC28" s="20">
        <f t="shared" si="1"/>
        <v>3.9</v>
      </c>
      <c r="AD28" s="20">
        <f t="shared" si="1"/>
        <v>3.7874999999999996</v>
      </c>
      <c r="AE28" s="20">
        <f t="shared" si="1"/>
        <v>4.5375000000000005</v>
      </c>
      <c r="AF28" s="20">
        <f t="shared" si="1"/>
        <v>2.1270833333333328</v>
      </c>
      <c r="AG28" s="20">
        <f t="shared" si="1"/>
        <v>2.6979166666666665</v>
      </c>
      <c r="AH28" s="20">
        <f t="shared" si="1"/>
        <v>3.9187499999999997</v>
      </c>
      <c r="AI28" s="20">
        <f t="shared" si="1"/>
        <v>4.458333333333333</v>
      </c>
      <c r="AJ28" s="20">
        <f t="shared" si="1"/>
        <v>3.5020833333333332</v>
      </c>
      <c r="AK28" s="20">
        <f t="shared" si="1"/>
        <v>3.8979166666666667</v>
      </c>
      <c r="AL28" s="20">
        <f t="shared" si="1"/>
        <v>4.189583333333335</v>
      </c>
      <c r="AM28" s="20">
        <f t="shared" si="1"/>
        <v>3.9208333333333338</v>
      </c>
      <c r="AN28" s="20">
        <f t="shared" si="1"/>
        <v>3.6874999999999996</v>
      </c>
      <c r="AO28" s="33">
        <f t="shared" si="1"/>
        <v>1.9749999999999999</v>
      </c>
      <c r="AP28" s="33">
        <f t="shared" si="1"/>
        <v>143.00416666666663</v>
      </c>
      <c r="AQ28" s="34"/>
    </row>
    <row r="29" spans="1:43" s="20" customFormat="1" x14ac:dyDescent="0.25">
      <c r="A29" s="28" t="s">
        <v>104</v>
      </c>
      <c r="B29" s="20">
        <f>STDEV(B4:B27)</f>
        <v>1.3413149912668174</v>
      </c>
      <c r="C29" s="20">
        <f t="shared" ref="C29:AP29" si="2">STDEV(C4:C27)</f>
        <v>0.96639176500954338</v>
      </c>
      <c r="D29" s="20">
        <f t="shared" si="2"/>
        <v>1.0333216455627006</v>
      </c>
      <c r="E29" s="20">
        <f t="shared" si="2"/>
        <v>0.84835732149109577</v>
      </c>
      <c r="F29" s="20">
        <f t="shared" si="2"/>
        <v>0.87675290257513305</v>
      </c>
      <c r="G29" s="20">
        <f t="shared" si="2"/>
        <v>0.88033055385915371</v>
      </c>
      <c r="H29" s="20">
        <f t="shared" si="2"/>
        <v>0.90276347071531837</v>
      </c>
      <c r="I29" s="20">
        <f t="shared" si="2"/>
        <v>1.1300710988277647</v>
      </c>
      <c r="J29" s="20">
        <f t="shared" si="2"/>
        <v>1.0816465407564686</v>
      </c>
      <c r="K29" s="20">
        <f t="shared" si="2"/>
        <v>1.5383974345619118</v>
      </c>
      <c r="L29" s="20">
        <f t="shared" si="2"/>
        <v>0.96380135063106553</v>
      </c>
      <c r="M29" s="20">
        <f t="shared" si="2"/>
        <v>1.0070381848753787</v>
      </c>
      <c r="N29" s="20">
        <f t="shared" si="2"/>
        <v>1.2854942516458383</v>
      </c>
      <c r="O29" s="20">
        <f t="shared" si="2"/>
        <v>1.1629683877967159</v>
      </c>
      <c r="P29" s="20">
        <f t="shared" si="2"/>
        <v>1.3639974818286082</v>
      </c>
      <c r="Q29" s="20">
        <f t="shared" si="2"/>
        <v>1.0055552219285744</v>
      </c>
      <c r="R29" s="20">
        <f t="shared" si="2"/>
        <v>1.463839501774878</v>
      </c>
      <c r="S29" s="20">
        <f t="shared" si="2"/>
        <v>0.85142676504317572</v>
      </c>
      <c r="T29" s="20">
        <f t="shared" si="2"/>
        <v>1.0189419775547499</v>
      </c>
      <c r="U29" s="20">
        <f t="shared" si="2"/>
        <v>0.94128342849198487</v>
      </c>
      <c r="V29" s="20">
        <f t="shared" si="2"/>
        <v>1.0446204497605636</v>
      </c>
      <c r="W29" s="20">
        <f t="shared" si="2"/>
        <v>1.2491138163061672</v>
      </c>
      <c r="X29" s="20">
        <f t="shared" si="2"/>
        <v>0.84993339466238149</v>
      </c>
      <c r="Y29" s="20">
        <f t="shared" si="2"/>
        <v>1.0333216455626999</v>
      </c>
      <c r="Z29" s="20">
        <f t="shared" si="2"/>
        <v>0.74665619331422473</v>
      </c>
      <c r="AA29" s="20">
        <f t="shared" si="2"/>
        <v>0.87724866337390595</v>
      </c>
      <c r="AB29" s="20">
        <f t="shared" si="2"/>
        <v>1.1464481222896457</v>
      </c>
      <c r="AC29" s="20">
        <f t="shared" si="2"/>
        <v>1.2528228994519957</v>
      </c>
      <c r="AD29" s="20">
        <f t="shared" si="2"/>
        <v>1.1311066147419748</v>
      </c>
      <c r="AE29" s="20">
        <f t="shared" si="2"/>
        <v>0.97381477571009656</v>
      </c>
      <c r="AF29" s="20">
        <f t="shared" si="2"/>
        <v>0.88231158435331691</v>
      </c>
      <c r="AG29" s="20">
        <f t="shared" si="2"/>
        <v>1.0166525598926275</v>
      </c>
      <c r="AH29" s="20">
        <f t="shared" si="2"/>
        <v>1.2639493402753956</v>
      </c>
      <c r="AI29" s="20">
        <f t="shared" si="2"/>
        <v>0.95822148055504974</v>
      </c>
      <c r="AJ29" s="20">
        <f t="shared" si="2"/>
        <v>1.3403827460084303</v>
      </c>
      <c r="AK29" s="20">
        <f t="shared" si="2"/>
        <v>1.0901215694737387</v>
      </c>
      <c r="AL29" s="20">
        <f t="shared" si="2"/>
        <v>0.95051235230481934</v>
      </c>
      <c r="AM29" s="20">
        <f t="shared" si="2"/>
        <v>1.1413109040529406</v>
      </c>
      <c r="AN29" s="20">
        <f t="shared" si="2"/>
        <v>1.272386494467916</v>
      </c>
      <c r="AO29" s="33">
        <f t="shared" si="2"/>
        <v>0.89077396732816827</v>
      </c>
      <c r="AP29" s="33">
        <f t="shared" si="2"/>
        <v>18.275856707848284</v>
      </c>
      <c r="AQ29" s="34"/>
    </row>
    <row r="30" spans="1:43" s="20" customFormat="1" x14ac:dyDescent="0.25">
      <c r="A30" s="28" t="s">
        <v>105</v>
      </c>
      <c r="B30" s="20">
        <f>MIN(B4:B27)</f>
        <v>1.2</v>
      </c>
      <c r="C30" s="20">
        <f t="shared" ref="C30:AP30" si="3">MIN(C4:C27)</f>
        <v>1</v>
      </c>
      <c r="D30" s="20">
        <f t="shared" si="3"/>
        <v>1</v>
      </c>
      <c r="E30" s="20">
        <f t="shared" si="3"/>
        <v>2.8</v>
      </c>
      <c r="F30" s="20">
        <f t="shared" si="3"/>
        <v>2.7</v>
      </c>
      <c r="G30" s="20">
        <f t="shared" si="3"/>
        <v>2.5</v>
      </c>
      <c r="H30" s="20">
        <f t="shared" si="3"/>
        <v>3.2</v>
      </c>
      <c r="I30" s="20">
        <f t="shared" si="3"/>
        <v>1.6</v>
      </c>
      <c r="J30" s="20">
        <f t="shared" si="3"/>
        <v>2.2999999999999998</v>
      </c>
      <c r="K30" s="20">
        <f t="shared" si="3"/>
        <v>1</v>
      </c>
      <c r="L30" s="20">
        <f t="shared" si="3"/>
        <v>2.4</v>
      </c>
      <c r="M30" s="20">
        <f t="shared" si="3"/>
        <v>2.1</v>
      </c>
      <c r="N30" s="20">
        <f t="shared" si="3"/>
        <v>1</v>
      </c>
      <c r="O30" s="20">
        <f t="shared" si="3"/>
        <v>1.75</v>
      </c>
      <c r="P30" s="20">
        <f t="shared" si="3"/>
        <v>1</v>
      </c>
      <c r="Q30" s="20">
        <f t="shared" si="3"/>
        <v>1</v>
      </c>
      <c r="R30" s="20">
        <f t="shared" si="3"/>
        <v>1</v>
      </c>
      <c r="S30" s="20">
        <f t="shared" si="3"/>
        <v>2.5</v>
      </c>
      <c r="T30" s="20">
        <f t="shared" si="3"/>
        <v>2.2000000000000002</v>
      </c>
      <c r="U30" s="20">
        <f t="shared" si="3"/>
        <v>1</v>
      </c>
      <c r="V30" s="20">
        <f t="shared" si="3"/>
        <v>1.1000000000000001</v>
      </c>
      <c r="W30" s="20">
        <f t="shared" si="3"/>
        <v>1.5</v>
      </c>
      <c r="X30" s="20">
        <f t="shared" si="3"/>
        <v>1</v>
      </c>
      <c r="Y30" s="20">
        <f t="shared" si="3"/>
        <v>1</v>
      </c>
      <c r="Z30" s="20">
        <f t="shared" si="3"/>
        <v>3.3</v>
      </c>
      <c r="AA30" s="20">
        <f t="shared" si="3"/>
        <v>1</v>
      </c>
      <c r="AB30" s="20">
        <f t="shared" si="3"/>
        <v>1</v>
      </c>
      <c r="AC30" s="20">
        <f t="shared" si="3"/>
        <v>1</v>
      </c>
      <c r="AD30" s="20">
        <f t="shared" si="3"/>
        <v>1</v>
      </c>
      <c r="AE30" s="20">
        <f t="shared" si="3"/>
        <v>2.25</v>
      </c>
      <c r="AF30" s="20">
        <f t="shared" si="3"/>
        <v>1</v>
      </c>
      <c r="AG30" s="20">
        <f t="shared" si="3"/>
        <v>1</v>
      </c>
      <c r="AH30" s="20">
        <f t="shared" si="3"/>
        <v>1</v>
      </c>
      <c r="AI30" s="20">
        <f t="shared" si="3"/>
        <v>2.2999999999999998</v>
      </c>
      <c r="AJ30" s="20">
        <f t="shared" si="3"/>
        <v>1</v>
      </c>
      <c r="AK30" s="20">
        <f t="shared" si="3"/>
        <v>2.5</v>
      </c>
      <c r="AL30" s="20">
        <f t="shared" si="3"/>
        <v>2.2000000000000002</v>
      </c>
      <c r="AM30" s="20">
        <f t="shared" si="3"/>
        <v>1.6</v>
      </c>
      <c r="AN30" s="20">
        <f t="shared" si="3"/>
        <v>1</v>
      </c>
      <c r="AO30" s="33">
        <f t="shared" si="3"/>
        <v>1</v>
      </c>
      <c r="AP30" s="33">
        <f t="shared" si="3"/>
        <v>114.9</v>
      </c>
      <c r="AQ30" s="34"/>
    </row>
    <row r="31" spans="1:43" s="20" customFormat="1" x14ac:dyDescent="0.25">
      <c r="A31" s="28" t="s">
        <v>106</v>
      </c>
      <c r="B31" s="20">
        <f>MAX(B4:B27)</f>
        <v>5.5</v>
      </c>
      <c r="C31" s="20">
        <f t="shared" ref="C31:AP31" si="4">MAX(C4:C27)</f>
        <v>4.5</v>
      </c>
      <c r="D31" s="20">
        <f t="shared" si="4"/>
        <v>4.5</v>
      </c>
      <c r="E31" s="20">
        <f t="shared" si="4"/>
        <v>5.4</v>
      </c>
      <c r="F31" s="20">
        <f t="shared" si="4"/>
        <v>6</v>
      </c>
      <c r="G31" s="20">
        <f t="shared" si="4"/>
        <v>5.75</v>
      </c>
      <c r="H31" s="20">
        <f t="shared" si="4"/>
        <v>6</v>
      </c>
      <c r="I31" s="20">
        <f t="shared" si="4"/>
        <v>6</v>
      </c>
      <c r="J31" s="20">
        <f t="shared" si="4"/>
        <v>6</v>
      </c>
      <c r="K31" s="20">
        <f t="shared" si="4"/>
        <v>9</v>
      </c>
      <c r="L31" s="20">
        <f t="shared" si="4"/>
        <v>5.7</v>
      </c>
      <c r="M31" s="20">
        <f t="shared" si="4"/>
        <v>5.7</v>
      </c>
      <c r="N31" s="20">
        <f t="shared" si="4"/>
        <v>6</v>
      </c>
      <c r="O31" s="20">
        <f t="shared" si="4"/>
        <v>6</v>
      </c>
      <c r="P31" s="20">
        <f t="shared" si="4"/>
        <v>6</v>
      </c>
      <c r="Q31" s="20">
        <f t="shared" si="4"/>
        <v>5</v>
      </c>
      <c r="R31" s="20">
        <f t="shared" si="4"/>
        <v>6</v>
      </c>
      <c r="S31" s="20">
        <f t="shared" si="4"/>
        <v>6</v>
      </c>
      <c r="T31" s="20">
        <f t="shared" si="4"/>
        <v>6</v>
      </c>
      <c r="U31" s="20">
        <f t="shared" si="4"/>
        <v>5</v>
      </c>
      <c r="V31" s="20">
        <f t="shared" si="4"/>
        <v>6</v>
      </c>
      <c r="W31" s="20">
        <f t="shared" si="4"/>
        <v>6</v>
      </c>
      <c r="X31" s="20">
        <f t="shared" si="4"/>
        <v>3.5</v>
      </c>
      <c r="Y31" s="20">
        <f t="shared" si="4"/>
        <v>5</v>
      </c>
      <c r="Z31" s="20">
        <f t="shared" si="4"/>
        <v>5.9</v>
      </c>
      <c r="AA31" s="20">
        <f t="shared" si="4"/>
        <v>4.5</v>
      </c>
      <c r="AB31" s="20">
        <f t="shared" si="4"/>
        <v>4.9000000000000004</v>
      </c>
      <c r="AC31" s="20">
        <f t="shared" si="4"/>
        <v>5.5</v>
      </c>
      <c r="AD31" s="20">
        <f t="shared" si="4"/>
        <v>5.0999999999999996</v>
      </c>
      <c r="AE31" s="20">
        <f t="shared" si="4"/>
        <v>5.7</v>
      </c>
      <c r="AF31" s="20">
        <f t="shared" si="4"/>
        <v>4</v>
      </c>
      <c r="AG31" s="20">
        <f t="shared" si="4"/>
        <v>4.5</v>
      </c>
      <c r="AH31" s="20">
        <f t="shared" si="4"/>
        <v>5.7</v>
      </c>
      <c r="AI31" s="20">
        <f t="shared" si="4"/>
        <v>5.7</v>
      </c>
      <c r="AJ31" s="20">
        <f t="shared" si="4"/>
        <v>6</v>
      </c>
      <c r="AK31" s="20">
        <f t="shared" si="4"/>
        <v>6</v>
      </c>
      <c r="AL31" s="20">
        <f t="shared" si="4"/>
        <v>5.7</v>
      </c>
      <c r="AM31" s="20">
        <f t="shared" si="4"/>
        <v>5.5</v>
      </c>
      <c r="AN31" s="20">
        <f t="shared" si="4"/>
        <v>5.9</v>
      </c>
      <c r="AO31" s="33">
        <f t="shared" si="4"/>
        <v>4</v>
      </c>
      <c r="AP31" s="33">
        <f t="shared" si="4"/>
        <v>171.90000000000003</v>
      </c>
      <c r="AQ31" s="34"/>
    </row>
    <row r="33" spans="1:9" x14ac:dyDescent="0.25">
      <c r="A33" s="35" t="s">
        <v>114</v>
      </c>
      <c r="B33" s="36"/>
      <c r="C33" s="36"/>
      <c r="D33" s="36"/>
      <c r="E33" s="36"/>
      <c r="F33" s="36"/>
      <c r="G33" s="36"/>
      <c r="H33" s="36"/>
    </row>
    <row r="34" spans="1:9" x14ac:dyDescent="0.25">
      <c r="A34" s="28" t="s">
        <v>115</v>
      </c>
      <c r="B34" s="26" t="s">
        <v>14</v>
      </c>
      <c r="C34" s="26" t="s">
        <v>9</v>
      </c>
      <c r="D34" s="26" t="s">
        <v>12</v>
      </c>
      <c r="E34" s="26" t="s">
        <v>39</v>
      </c>
      <c r="F34" s="26" t="s">
        <v>17</v>
      </c>
      <c r="G34" s="26" t="s">
        <v>33</v>
      </c>
      <c r="H34" s="26" t="s">
        <v>43</v>
      </c>
      <c r="I34" s="39" t="s">
        <v>123</v>
      </c>
    </row>
    <row r="35" spans="1:9" x14ac:dyDescent="0.25">
      <c r="A35" s="28" t="s">
        <v>103</v>
      </c>
      <c r="B35" s="37">
        <f>J28</f>
        <v>4.2312500000000002</v>
      </c>
      <c r="C35" s="37">
        <f>E28</f>
        <v>4.1083333333333325</v>
      </c>
      <c r="D35" s="37">
        <f>H28</f>
        <v>4.8041666666666671</v>
      </c>
      <c r="E35" s="37">
        <f>AI28</f>
        <v>4.458333333333333</v>
      </c>
      <c r="F35" s="37">
        <f>M28</f>
        <v>3.8270833333333338</v>
      </c>
      <c r="G35" s="37">
        <f>AC28</f>
        <v>3.9</v>
      </c>
      <c r="H35" s="37">
        <f>AM28</f>
        <v>3.9208333333333338</v>
      </c>
      <c r="I35" s="37">
        <f>SUM(B35:H35)</f>
        <v>29.25</v>
      </c>
    </row>
    <row r="37" spans="1:9" x14ac:dyDescent="0.25">
      <c r="A37" s="38" t="s">
        <v>114</v>
      </c>
    </row>
    <row r="38" spans="1:9" x14ac:dyDescent="0.25">
      <c r="A38" s="28" t="s">
        <v>116</v>
      </c>
      <c r="B38" s="26" t="s">
        <v>27</v>
      </c>
      <c r="C38" s="26" t="s">
        <v>37</v>
      </c>
      <c r="D38" s="26" t="s">
        <v>24</v>
      </c>
      <c r="E38" s="39" t="s">
        <v>123</v>
      </c>
    </row>
    <row r="39" spans="1:9" x14ac:dyDescent="0.25">
      <c r="A39" s="28" t="s">
        <v>103</v>
      </c>
      <c r="B39" s="37">
        <f>W28</f>
        <v>4.0437500000000002</v>
      </c>
      <c r="C39" s="37">
        <f>AG28</f>
        <v>2.6979166666666665</v>
      </c>
      <c r="D39" s="37">
        <f>T28</f>
        <v>4.4541666666666666</v>
      </c>
      <c r="E39" s="37">
        <f>SUM(B39:D39)</f>
        <v>11.195833333333333</v>
      </c>
    </row>
    <row r="41" spans="1:9" x14ac:dyDescent="0.25">
      <c r="A41" s="38" t="s">
        <v>114</v>
      </c>
    </row>
    <row r="42" spans="1:9" x14ac:dyDescent="0.25">
      <c r="A42" s="28" t="s">
        <v>117</v>
      </c>
      <c r="B42" s="26" t="s">
        <v>29</v>
      </c>
      <c r="C42" s="26" t="s">
        <v>8</v>
      </c>
      <c r="D42" s="26" t="s">
        <v>15</v>
      </c>
      <c r="E42" s="26" t="s">
        <v>42</v>
      </c>
      <c r="F42" s="39" t="s">
        <v>123</v>
      </c>
    </row>
    <row r="43" spans="1:9" x14ac:dyDescent="0.25">
      <c r="A43" s="28" t="s">
        <v>103</v>
      </c>
      <c r="B43" s="37">
        <f>Y28</f>
        <v>3.2166666666666663</v>
      </c>
      <c r="C43" s="37">
        <f>D28</f>
        <v>2.8583333333333329</v>
      </c>
      <c r="D43" s="37">
        <f>K28</f>
        <v>3.6166666666666658</v>
      </c>
      <c r="E43" s="37">
        <f>AL28</f>
        <v>4.189583333333335</v>
      </c>
      <c r="F43" s="37">
        <f>SUM(B43:E43)</f>
        <v>13.88125</v>
      </c>
    </row>
    <row r="45" spans="1:9" x14ac:dyDescent="0.25">
      <c r="A45" s="38" t="s">
        <v>114</v>
      </c>
    </row>
    <row r="46" spans="1:9" x14ac:dyDescent="0.25">
      <c r="A46" s="28" t="s">
        <v>118</v>
      </c>
      <c r="B46" s="26" t="s">
        <v>11</v>
      </c>
      <c r="C46" s="26" t="s">
        <v>19</v>
      </c>
      <c r="D46" s="26" t="s">
        <v>40</v>
      </c>
      <c r="E46" s="26" t="s">
        <v>32</v>
      </c>
      <c r="F46" s="26" t="s">
        <v>35</v>
      </c>
      <c r="G46" s="26" t="s">
        <v>21</v>
      </c>
      <c r="H46" s="39" t="s">
        <v>123</v>
      </c>
    </row>
    <row r="47" spans="1:9" x14ac:dyDescent="0.25">
      <c r="A47" s="28" t="s">
        <v>103</v>
      </c>
      <c r="B47" s="37">
        <f>G28</f>
        <v>4.2958333333333334</v>
      </c>
      <c r="C47" s="37">
        <f>O28</f>
        <v>4.135416666666667</v>
      </c>
      <c r="D47" s="37">
        <f>AJ28</f>
        <v>3.5020833333333332</v>
      </c>
      <c r="E47" s="37">
        <f>AB28</f>
        <v>3.3895833333333325</v>
      </c>
      <c r="F47" s="37">
        <f>AE28</f>
        <v>4.5375000000000005</v>
      </c>
      <c r="G47" s="37">
        <f>Q28</f>
        <v>3.1625000000000001</v>
      </c>
      <c r="H47" s="37">
        <f>SUM(B47:G47)</f>
        <v>23.022916666666667</v>
      </c>
    </row>
    <row r="49" spans="1:9" x14ac:dyDescent="0.25">
      <c r="A49" s="38" t="s">
        <v>114</v>
      </c>
    </row>
    <row r="50" spans="1:9" x14ac:dyDescent="0.25">
      <c r="A50" s="28" t="s">
        <v>119</v>
      </c>
      <c r="B50" s="26" t="s">
        <v>30</v>
      </c>
      <c r="C50" s="26" t="s">
        <v>10</v>
      </c>
      <c r="D50" s="26" t="s">
        <v>16</v>
      </c>
      <c r="E50" s="26" t="s">
        <v>44</v>
      </c>
      <c r="F50" s="26" t="s">
        <v>23</v>
      </c>
      <c r="G50" s="26" t="s">
        <v>34</v>
      </c>
      <c r="H50" s="26" t="s">
        <v>18</v>
      </c>
      <c r="I50" s="39" t="s">
        <v>123</v>
      </c>
    </row>
    <row r="51" spans="1:9" x14ac:dyDescent="0.25">
      <c r="A51" s="28" t="s">
        <v>103</v>
      </c>
      <c r="B51" s="37">
        <f>Z28</f>
        <v>4.6145833333333339</v>
      </c>
      <c r="C51" s="37">
        <f>F28</f>
        <v>4.7</v>
      </c>
      <c r="D51" s="37">
        <f>L28</f>
        <v>4.0249999999999995</v>
      </c>
      <c r="E51" s="37">
        <f>AN28</f>
        <v>3.6874999999999996</v>
      </c>
      <c r="F51" s="37">
        <f>S28</f>
        <v>4.2833333333333332</v>
      </c>
      <c r="G51" s="37">
        <f>AD28</f>
        <v>3.7874999999999996</v>
      </c>
      <c r="H51" s="37">
        <f>N28</f>
        <v>3.9854166666666671</v>
      </c>
      <c r="I51" s="37">
        <f>SUM(B51:H51)</f>
        <v>29.083333333333336</v>
      </c>
    </row>
    <row r="53" spans="1:9" x14ac:dyDescent="0.25">
      <c r="A53" s="38" t="s">
        <v>114</v>
      </c>
    </row>
    <row r="54" spans="1:9" x14ac:dyDescent="0.25">
      <c r="A54" s="28" t="s">
        <v>120</v>
      </c>
      <c r="B54" s="26" t="s">
        <v>26</v>
      </c>
      <c r="C54" s="26" t="s">
        <v>38</v>
      </c>
      <c r="D54" s="26" t="s">
        <v>13</v>
      </c>
      <c r="E54" s="26" t="s">
        <v>6</v>
      </c>
      <c r="F54" s="26" t="s">
        <v>31</v>
      </c>
      <c r="G54" s="39" t="s">
        <v>123</v>
      </c>
    </row>
    <row r="55" spans="1:9" x14ac:dyDescent="0.25">
      <c r="A55" s="28" t="s">
        <v>103</v>
      </c>
      <c r="B55" s="37">
        <f>V28</f>
        <v>4.0583333333333345</v>
      </c>
      <c r="C55" s="37">
        <f>AH28</f>
        <v>3.9187499999999997</v>
      </c>
      <c r="D55" s="37">
        <f>I28</f>
        <v>3.5354166666666669</v>
      </c>
      <c r="E55" s="37">
        <f>B28</f>
        <v>2.8229166666666665</v>
      </c>
      <c r="F55" s="37">
        <f>AA28</f>
        <v>1.7249999999999999</v>
      </c>
      <c r="G55" s="37">
        <f>SUM(B55:F55)</f>
        <v>16.060416666666669</v>
      </c>
    </row>
    <row r="57" spans="1:9" x14ac:dyDescent="0.25">
      <c r="A57" s="38" t="s">
        <v>114</v>
      </c>
    </row>
    <row r="58" spans="1:9" x14ac:dyDescent="0.25">
      <c r="A58" s="28" t="s">
        <v>121</v>
      </c>
      <c r="B58" s="26" t="s">
        <v>41</v>
      </c>
      <c r="C58" s="26" t="s">
        <v>20</v>
      </c>
      <c r="D58" s="26" t="s">
        <v>45</v>
      </c>
      <c r="E58" s="26" t="s">
        <v>25</v>
      </c>
      <c r="F58" s="26" t="s">
        <v>22</v>
      </c>
      <c r="G58" s="39" t="s">
        <v>123</v>
      </c>
    </row>
    <row r="59" spans="1:9" x14ac:dyDescent="0.25">
      <c r="A59" s="28" t="s">
        <v>103</v>
      </c>
      <c r="B59" s="37">
        <f>AK28</f>
        <v>3.8979166666666667</v>
      </c>
      <c r="C59" s="37">
        <f>P28</f>
        <v>3.6124999999999994</v>
      </c>
      <c r="D59" s="37">
        <f>AO28</f>
        <v>1.9749999999999999</v>
      </c>
      <c r="E59" s="37">
        <f>U28</f>
        <v>2.1833333333333331</v>
      </c>
      <c r="F59" s="37">
        <f>R28</f>
        <v>2.6250000000000004</v>
      </c>
      <c r="G59" s="37">
        <f>SUM(B59:F59)</f>
        <v>14.293749999999999</v>
      </c>
    </row>
    <row r="61" spans="1:9" x14ac:dyDescent="0.25">
      <c r="A61" s="38" t="s">
        <v>114</v>
      </c>
    </row>
    <row r="62" spans="1:9" x14ac:dyDescent="0.25">
      <c r="A62" s="28" t="s">
        <v>122</v>
      </c>
      <c r="B62" s="26" t="s">
        <v>36</v>
      </c>
      <c r="C62" s="26" t="s">
        <v>7</v>
      </c>
      <c r="D62" s="26" t="s">
        <v>28</v>
      </c>
      <c r="E62" s="39" t="s">
        <v>123</v>
      </c>
    </row>
    <row r="63" spans="1:9" x14ac:dyDescent="0.25">
      <c r="A63" s="28" t="s">
        <v>103</v>
      </c>
      <c r="B63" s="37">
        <f>AF28</f>
        <v>2.1270833333333328</v>
      </c>
      <c r="C63" s="37">
        <f>C28</f>
        <v>2.0500000000000003</v>
      </c>
      <c r="D63" s="37">
        <f>X28</f>
        <v>2.0395833333333329</v>
      </c>
      <c r="E63" s="37">
        <f>SUM(B63:D63)</f>
        <v>6.2166666666666659</v>
      </c>
    </row>
  </sheetData>
  <pageMargins left="0.70000000000000007" right="0.70000000000000007" top="0.78740157500000008" bottom="0.78740157500000008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B28" sqref="B28"/>
    </sheetView>
  </sheetViews>
  <sheetFormatPr baseColWidth="10" defaultRowHeight="15" x14ac:dyDescent="0.25"/>
  <cols>
    <col min="1" max="2" width="22.85546875" customWidth="1"/>
    <col min="3" max="3" width="15.85546875" customWidth="1"/>
    <col min="4" max="5" width="11.42578125" customWidth="1"/>
    <col min="6" max="6" width="17" customWidth="1"/>
    <col min="7" max="8" width="11.42578125" customWidth="1"/>
    <col min="9" max="9" width="13.5703125" customWidth="1"/>
    <col min="10" max="10" width="29" customWidth="1"/>
    <col min="11" max="11" width="13.7109375" customWidth="1"/>
    <col min="12" max="12" width="12.85546875" customWidth="1"/>
    <col min="13" max="13" width="13" customWidth="1"/>
    <col min="14" max="14" width="21.42578125" customWidth="1"/>
    <col min="15" max="15" width="13.28515625" customWidth="1"/>
    <col min="16" max="16" width="14.5703125" customWidth="1"/>
    <col min="17" max="17" width="19.42578125" customWidth="1"/>
    <col min="18" max="18" width="11.42578125" customWidth="1"/>
  </cols>
  <sheetData>
    <row r="1" spans="1:19" x14ac:dyDescent="0.25">
      <c r="A1" t="s">
        <v>46</v>
      </c>
    </row>
    <row r="3" spans="1:19" s="3" customFormat="1" ht="15.75" x14ac:dyDescent="0.25">
      <c r="A3" s="1" t="s">
        <v>1</v>
      </c>
      <c r="B3" s="1" t="s">
        <v>111</v>
      </c>
      <c r="C3" s="4" t="s">
        <v>47</v>
      </c>
      <c r="D3" s="4" t="s">
        <v>48</v>
      </c>
      <c r="E3" s="4" t="s">
        <v>49</v>
      </c>
      <c r="F3" s="4" t="s">
        <v>50</v>
      </c>
      <c r="G3" s="4" t="s">
        <v>51</v>
      </c>
      <c r="H3" s="4" t="s">
        <v>52</v>
      </c>
      <c r="I3" s="4" t="s">
        <v>53</v>
      </c>
      <c r="J3" s="5" t="s">
        <v>54</v>
      </c>
      <c r="K3" s="4" t="s">
        <v>55</v>
      </c>
      <c r="L3" s="4" t="s">
        <v>56</v>
      </c>
      <c r="M3" s="4" t="s">
        <v>57</v>
      </c>
      <c r="N3" s="4" t="s">
        <v>58</v>
      </c>
      <c r="O3" s="4" t="s">
        <v>59</v>
      </c>
      <c r="P3" s="4" t="s">
        <v>60</v>
      </c>
      <c r="Q3" s="4" t="s">
        <v>61</v>
      </c>
      <c r="R3" s="4" t="s">
        <v>62</v>
      </c>
      <c r="S3" s="4" t="s">
        <v>63</v>
      </c>
    </row>
    <row r="4" spans="1:19" s="2" customFormat="1" ht="15.75" x14ac:dyDescent="0.25">
      <c r="A4" s="11" t="s">
        <v>79</v>
      </c>
      <c r="B4" s="14">
        <v>448</v>
      </c>
      <c r="C4" s="2">
        <v>27</v>
      </c>
      <c r="D4" s="2">
        <v>24</v>
      </c>
      <c r="E4" s="2">
        <v>29</v>
      </c>
      <c r="F4" s="2">
        <v>27</v>
      </c>
      <c r="G4" s="2">
        <v>22</v>
      </c>
      <c r="H4" s="2">
        <v>26</v>
      </c>
      <c r="I4" s="2">
        <v>26</v>
      </c>
      <c r="J4" s="4">
        <v>29</v>
      </c>
      <c r="K4" s="2">
        <v>25</v>
      </c>
      <c r="L4" s="2">
        <v>35</v>
      </c>
      <c r="M4" s="2">
        <v>17</v>
      </c>
      <c r="N4" s="2">
        <v>31</v>
      </c>
      <c r="O4" s="2">
        <v>20</v>
      </c>
      <c r="P4" s="2">
        <v>24</v>
      </c>
      <c r="Q4" s="2">
        <v>21</v>
      </c>
      <c r="R4" s="2">
        <v>31</v>
      </c>
      <c r="S4" s="2">
        <v>34</v>
      </c>
    </row>
    <row r="5" spans="1:19" s="2" customFormat="1" x14ac:dyDescent="0.25">
      <c r="A5" s="11" t="s">
        <v>80</v>
      </c>
      <c r="B5" s="14">
        <v>510</v>
      </c>
      <c r="C5" s="2">
        <v>39</v>
      </c>
      <c r="D5" s="2">
        <v>37</v>
      </c>
      <c r="E5" s="2">
        <v>26</v>
      </c>
      <c r="F5" s="2">
        <v>24</v>
      </c>
      <c r="G5" s="2">
        <v>28</v>
      </c>
      <c r="H5" s="2">
        <v>37</v>
      </c>
      <c r="I5" s="2">
        <v>29</v>
      </c>
      <c r="J5" s="2">
        <v>26</v>
      </c>
      <c r="K5" s="2">
        <v>29</v>
      </c>
      <c r="L5" s="2">
        <v>34</v>
      </c>
      <c r="M5" s="2">
        <v>38</v>
      </c>
      <c r="N5" s="2">
        <v>32</v>
      </c>
      <c r="O5" s="2">
        <v>17</v>
      </c>
      <c r="P5" s="2">
        <v>29</v>
      </c>
      <c r="Q5" s="2">
        <v>17</v>
      </c>
      <c r="R5" s="2">
        <v>33</v>
      </c>
      <c r="S5" s="2">
        <v>35</v>
      </c>
    </row>
    <row r="6" spans="1:19" s="2" customFormat="1" x14ac:dyDescent="0.25">
      <c r="A6" s="11" t="s">
        <v>81</v>
      </c>
      <c r="B6" s="14">
        <v>529</v>
      </c>
      <c r="C6" s="2">
        <v>35</v>
      </c>
      <c r="D6" s="2">
        <v>32</v>
      </c>
      <c r="E6" s="2">
        <v>31</v>
      </c>
      <c r="F6" s="2">
        <v>35</v>
      </c>
      <c r="G6" s="2">
        <v>28</v>
      </c>
      <c r="H6" s="2">
        <v>34</v>
      </c>
      <c r="I6" s="2">
        <v>29</v>
      </c>
      <c r="J6" s="2">
        <v>30</v>
      </c>
      <c r="K6" s="2">
        <v>29</v>
      </c>
      <c r="L6" s="2">
        <v>36</v>
      </c>
      <c r="M6" s="2">
        <v>31</v>
      </c>
      <c r="N6" s="2">
        <v>31</v>
      </c>
      <c r="O6" s="2">
        <v>26</v>
      </c>
      <c r="P6" s="2">
        <v>22</v>
      </c>
      <c r="Q6" s="2">
        <v>29</v>
      </c>
      <c r="R6" s="2">
        <v>35</v>
      </c>
      <c r="S6" s="2">
        <v>36</v>
      </c>
    </row>
    <row r="7" spans="1:19" s="2" customFormat="1" x14ac:dyDescent="0.25">
      <c r="A7" s="11" t="s">
        <v>82</v>
      </c>
      <c r="B7" s="14">
        <v>458</v>
      </c>
      <c r="C7" s="2">
        <v>30</v>
      </c>
      <c r="D7" s="2">
        <v>33</v>
      </c>
      <c r="E7" s="2">
        <v>17</v>
      </c>
      <c r="F7" s="2">
        <v>22</v>
      </c>
      <c r="G7" s="2">
        <v>25</v>
      </c>
      <c r="H7" s="2">
        <v>33</v>
      </c>
      <c r="I7" s="2">
        <v>31</v>
      </c>
      <c r="J7" s="2">
        <v>33</v>
      </c>
      <c r="K7" s="2">
        <v>26</v>
      </c>
      <c r="L7" s="2">
        <v>33</v>
      </c>
      <c r="M7" s="2">
        <v>25</v>
      </c>
      <c r="N7" s="2">
        <v>32</v>
      </c>
      <c r="O7" s="2">
        <v>19</v>
      </c>
      <c r="P7" s="2">
        <v>20</v>
      </c>
      <c r="Q7" s="2">
        <v>13</v>
      </c>
      <c r="R7" s="2">
        <v>37</v>
      </c>
      <c r="S7" s="2">
        <v>28</v>
      </c>
    </row>
    <row r="8" spans="1:19" s="2" customFormat="1" x14ac:dyDescent="0.25">
      <c r="A8" s="11" t="s">
        <v>83</v>
      </c>
      <c r="B8" s="14">
        <v>462</v>
      </c>
      <c r="C8" s="2">
        <v>32</v>
      </c>
      <c r="D8" s="2">
        <v>34</v>
      </c>
      <c r="E8" s="2">
        <v>29</v>
      </c>
      <c r="F8" s="2">
        <v>21</v>
      </c>
      <c r="G8" s="2">
        <v>31</v>
      </c>
      <c r="H8" s="2">
        <v>22</v>
      </c>
      <c r="I8" s="2">
        <v>32</v>
      </c>
      <c r="J8" s="2">
        <v>27</v>
      </c>
      <c r="K8" s="2">
        <v>21</v>
      </c>
      <c r="L8" s="2">
        <v>33</v>
      </c>
      <c r="M8" s="2">
        <v>23</v>
      </c>
      <c r="N8" s="2">
        <v>27</v>
      </c>
      <c r="O8" s="2">
        <v>18</v>
      </c>
      <c r="P8" s="2">
        <v>27</v>
      </c>
      <c r="Q8" s="2">
        <v>20</v>
      </c>
      <c r="R8" s="2">
        <v>29</v>
      </c>
      <c r="S8" s="2">
        <v>36</v>
      </c>
    </row>
    <row r="9" spans="1:19" s="2" customFormat="1" x14ac:dyDescent="0.25">
      <c r="A9" s="11" t="s">
        <v>84</v>
      </c>
      <c r="B9" s="14">
        <v>408</v>
      </c>
      <c r="C9" s="2">
        <v>28</v>
      </c>
      <c r="D9" s="2">
        <v>27</v>
      </c>
      <c r="E9" s="2">
        <v>22</v>
      </c>
      <c r="F9" s="2">
        <v>18</v>
      </c>
      <c r="G9" s="2">
        <v>26</v>
      </c>
      <c r="H9" s="2">
        <v>21</v>
      </c>
      <c r="I9" s="2">
        <v>28</v>
      </c>
      <c r="J9" s="2">
        <v>28</v>
      </c>
      <c r="K9" s="2">
        <v>21</v>
      </c>
      <c r="L9" s="2">
        <v>26</v>
      </c>
      <c r="M9" s="2">
        <v>18</v>
      </c>
      <c r="N9" s="2">
        <v>26</v>
      </c>
      <c r="O9" s="2">
        <v>17</v>
      </c>
      <c r="P9" s="2">
        <v>23</v>
      </c>
      <c r="Q9" s="2">
        <v>20</v>
      </c>
      <c r="R9" s="2">
        <v>28</v>
      </c>
      <c r="S9" s="2">
        <v>31</v>
      </c>
    </row>
    <row r="10" spans="1:19" s="2" customFormat="1" x14ac:dyDescent="0.25">
      <c r="A10" s="11" t="s">
        <v>85</v>
      </c>
      <c r="B10" s="14">
        <v>397</v>
      </c>
      <c r="C10" s="2">
        <v>28</v>
      </c>
      <c r="D10" s="2">
        <v>25</v>
      </c>
      <c r="E10" s="2">
        <v>25</v>
      </c>
      <c r="F10" s="2">
        <v>19</v>
      </c>
      <c r="G10" s="2">
        <v>26</v>
      </c>
      <c r="H10" s="2">
        <v>25</v>
      </c>
      <c r="I10" s="2">
        <v>33</v>
      </c>
      <c r="J10" s="2">
        <v>24</v>
      </c>
      <c r="K10" s="2">
        <v>19</v>
      </c>
      <c r="L10" s="2">
        <v>20</v>
      </c>
      <c r="M10" s="2">
        <v>21</v>
      </c>
      <c r="N10" s="2">
        <v>26</v>
      </c>
      <c r="O10" s="2">
        <v>11</v>
      </c>
      <c r="P10" s="2">
        <v>23</v>
      </c>
      <c r="Q10" s="2">
        <v>17</v>
      </c>
      <c r="R10" s="2">
        <v>32</v>
      </c>
      <c r="S10" s="2">
        <v>23</v>
      </c>
    </row>
    <row r="11" spans="1:19" s="2" customFormat="1" x14ac:dyDescent="0.25">
      <c r="A11" s="11" t="s">
        <v>86</v>
      </c>
      <c r="B11" s="14">
        <v>511</v>
      </c>
      <c r="C11" s="2">
        <v>27</v>
      </c>
      <c r="D11" s="2">
        <v>32</v>
      </c>
      <c r="E11" s="2">
        <v>30</v>
      </c>
      <c r="F11" s="2">
        <v>34</v>
      </c>
      <c r="G11" s="2">
        <v>27</v>
      </c>
      <c r="H11" s="2">
        <v>27</v>
      </c>
      <c r="I11" s="2">
        <v>23</v>
      </c>
      <c r="J11" s="2">
        <v>37</v>
      </c>
      <c r="K11" s="2">
        <v>34</v>
      </c>
      <c r="L11" s="2">
        <v>37</v>
      </c>
      <c r="M11" s="2">
        <v>24</v>
      </c>
      <c r="N11" s="2">
        <v>29</v>
      </c>
      <c r="O11" s="2">
        <v>31</v>
      </c>
      <c r="P11" s="2">
        <v>25</v>
      </c>
      <c r="Q11" s="2">
        <v>25</v>
      </c>
      <c r="R11" s="2">
        <v>35</v>
      </c>
      <c r="S11" s="2">
        <v>34</v>
      </c>
    </row>
    <row r="12" spans="1:19" s="2" customFormat="1" x14ac:dyDescent="0.25">
      <c r="A12" s="11" t="s">
        <v>87</v>
      </c>
      <c r="B12" s="14">
        <v>518</v>
      </c>
      <c r="C12" s="2">
        <v>36</v>
      </c>
      <c r="D12" s="2">
        <v>30</v>
      </c>
      <c r="E12" s="2">
        <v>30</v>
      </c>
      <c r="F12" s="2">
        <v>37</v>
      </c>
      <c r="G12" s="2">
        <v>25</v>
      </c>
      <c r="H12" s="2">
        <v>38</v>
      </c>
      <c r="I12" s="2">
        <v>28</v>
      </c>
      <c r="J12" s="2">
        <v>31</v>
      </c>
      <c r="K12" s="2">
        <v>26</v>
      </c>
      <c r="L12" s="2">
        <v>34</v>
      </c>
      <c r="M12" s="2">
        <v>34</v>
      </c>
      <c r="N12" s="2">
        <v>31</v>
      </c>
      <c r="O12" s="2">
        <v>31</v>
      </c>
      <c r="P12" s="2">
        <v>20</v>
      </c>
      <c r="Q12" s="2">
        <v>25</v>
      </c>
      <c r="R12" s="2">
        <v>32</v>
      </c>
      <c r="S12" s="2">
        <v>30</v>
      </c>
    </row>
    <row r="13" spans="1:19" s="2" customFormat="1" x14ac:dyDescent="0.25">
      <c r="A13" s="11" t="s">
        <v>88</v>
      </c>
      <c r="B13" s="14">
        <v>425</v>
      </c>
      <c r="C13" s="2">
        <v>30</v>
      </c>
      <c r="D13" s="2">
        <v>28</v>
      </c>
      <c r="E13" s="2">
        <v>24</v>
      </c>
      <c r="F13" s="2">
        <v>22</v>
      </c>
      <c r="G13" s="2">
        <v>20</v>
      </c>
      <c r="H13" s="2">
        <v>31</v>
      </c>
      <c r="I13" s="2">
        <v>25</v>
      </c>
      <c r="J13" s="2">
        <v>26</v>
      </c>
      <c r="K13" s="2">
        <v>34</v>
      </c>
      <c r="L13" s="2">
        <v>29</v>
      </c>
      <c r="M13" s="2">
        <v>27</v>
      </c>
      <c r="N13" s="2">
        <v>26</v>
      </c>
      <c r="O13" s="2">
        <v>11</v>
      </c>
      <c r="P13" s="2">
        <v>22</v>
      </c>
      <c r="Q13" s="2">
        <v>11</v>
      </c>
      <c r="R13" s="2">
        <v>30</v>
      </c>
      <c r="S13" s="2">
        <v>30</v>
      </c>
    </row>
    <row r="14" spans="1:19" s="2" customFormat="1" x14ac:dyDescent="0.25">
      <c r="A14" s="11" t="s">
        <v>89</v>
      </c>
      <c r="B14" s="14">
        <v>511</v>
      </c>
      <c r="C14" s="2">
        <v>34</v>
      </c>
      <c r="D14" s="2">
        <v>33</v>
      </c>
      <c r="E14" s="2">
        <v>29</v>
      </c>
      <c r="F14" s="2">
        <v>26</v>
      </c>
      <c r="G14" s="2">
        <v>25</v>
      </c>
      <c r="H14" s="2">
        <v>29</v>
      </c>
      <c r="I14" s="2">
        <v>31</v>
      </c>
      <c r="J14" s="2">
        <v>30</v>
      </c>
      <c r="K14" s="2">
        <v>36</v>
      </c>
      <c r="L14" s="2">
        <v>38</v>
      </c>
      <c r="M14" s="2">
        <v>29</v>
      </c>
      <c r="N14" s="2">
        <v>32</v>
      </c>
      <c r="O14" s="2">
        <v>24</v>
      </c>
      <c r="P14" s="2">
        <v>23</v>
      </c>
      <c r="Q14" s="2">
        <v>25</v>
      </c>
      <c r="R14" s="2">
        <v>33</v>
      </c>
      <c r="S14" s="2">
        <v>34</v>
      </c>
    </row>
    <row r="15" spans="1:19" s="2" customFormat="1" x14ac:dyDescent="0.25">
      <c r="A15" s="11" t="s">
        <v>90</v>
      </c>
      <c r="B15" s="14">
        <v>441</v>
      </c>
      <c r="C15" s="2">
        <v>25</v>
      </c>
      <c r="D15" s="2">
        <v>16</v>
      </c>
      <c r="E15" s="2">
        <v>21</v>
      </c>
      <c r="F15" s="2">
        <v>26</v>
      </c>
      <c r="G15" s="2">
        <v>23</v>
      </c>
      <c r="H15" s="2">
        <v>28</v>
      </c>
      <c r="I15" s="2">
        <v>19</v>
      </c>
      <c r="J15" s="2">
        <v>31</v>
      </c>
      <c r="K15" s="2">
        <v>28</v>
      </c>
      <c r="L15" s="2">
        <v>39</v>
      </c>
      <c r="M15" s="2">
        <v>34</v>
      </c>
      <c r="N15" s="2">
        <v>32</v>
      </c>
      <c r="O15" s="2">
        <v>25</v>
      </c>
      <c r="P15" s="2">
        <v>30</v>
      </c>
      <c r="Q15" s="2">
        <v>19</v>
      </c>
      <c r="R15" s="2">
        <v>29</v>
      </c>
      <c r="S15" s="2">
        <v>26</v>
      </c>
    </row>
    <row r="16" spans="1:19" s="2" customFormat="1" x14ac:dyDescent="0.25">
      <c r="A16" s="11" t="s">
        <v>91</v>
      </c>
      <c r="B16" s="14">
        <v>405</v>
      </c>
      <c r="C16" s="2">
        <v>34</v>
      </c>
      <c r="D16" s="2">
        <v>30</v>
      </c>
      <c r="E16" s="2">
        <v>16</v>
      </c>
      <c r="F16" s="2">
        <v>19</v>
      </c>
      <c r="G16" s="2">
        <v>27</v>
      </c>
      <c r="H16" s="2">
        <v>19</v>
      </c>
      <c r="I16" s="2">
        <v>31</v>
      </c>
      <c r="J16" s="2">
        <v>23</v>
      </c>
      <c r="K16" s="2">
        <v>23</v>
      </c>
      <c r="L16" s="2">
        <v>27</v>
      </c>
      <c r="M16" s="2">
        <v>15</v>
      </c>
      <c r="N16" s="2">
        <v>22</v>
      </c>
      <c r="O16" s="2">
        <v>17</v>
      </c>
      <c r="P16" s="2">
        <v>23</v>
      </c>
      <c r="Q16" s="2">
        <v>19</v>
      </c>
      <c r="R16" s="2">
        <v>29</v>
      </c>
      <c r="S16" s="2">
        <v>31</v>
      </c>
    </row>
    <row r="17" spans="1:19" s="2" customFormat="1" x14ac:dyDescent="0.25">
      <c r="A17" s="11" t="s">
        <v>92</v>
      </c>
      <c r="B17" s="14">
        <v>571</v>
      </c>
      <c r="C17" s="2">
        <v>38</v>
      </c>
      <c r="D17" s="2">
        <v>38</v>
      </c>
      <c r="E17" s="2">
        <v>28</v>
      </c>
      <c r="F17" s="2">
        <v>26</v>
      </c>
      <c r="G17" s="2">
        <v>31</v>
      </c>
      <c r="H17" s="2">
        <v>41</v>
      </c>
      <c r="I17" s="2">
        <v>31</v>
      </c>
      <c r="J17" s="2">
        <v>37</v>
      </c>
      <c r="K17" s="2">
        <v>28</v>
      </c>
      <c r="L17" s="2">
        <v>42</v>
      </c>
      <c r="M17" s="2">
        <v>32</v>
      </c>
      <c r="N17" s="2">
        <v>35</v>
      </c>
      <c r="O17" s="2">
        <v>26</v>
      </c>
      <c r="P17" s="2">
        <v>28</v>
      </c>
      <c r="Q17" s="2">
        <v>30</v>
      </c>
      <c r="R17" s="2">
        <v>42</v>
      </c>
      <c r="S17" s="2">
        <v>38</v>
      </c>
    </row>
    <row r="18" spans="1:19" s="2" customFormat="1" x14ac:dyDescent="0.25">
      <c r="A18" s="11" t="s">
        <v>93</v>
      </c>
      <c r="B18" s="14">
        <v>457</v>
      </c>
      <c r="C18" s="2">
        <v>31</v>
      </c>
      <c r="D18" s="2">
        <v>34</v>
      </c>
      <c r="E18" s="2">
        <v>27</v>
      </c>
      <c r="F18" s="2">
        <v>29</v>
      </c>
      <c r="G18" s="2">
        <v>27</v>
      </c>
      <c r="H18" s="2">
        <v>19</v>
      </c>
      <c r="I18" s="2">
        <v>22</v>
      </c>
      <c r="J18" s="2">
        <v>23</v>
      </c>
      <c r="K18" s="2">
        <v>25</v>
      </c>
      <c r="L18" s="2">
        <v>36</v>
      </c>
      <c r="M18" s="2">
        <v>23</v>
      </c>
      <c r="N18" s="2">
        <v>23</v>
      </c>
      <c r="O18" s="2">
        <v>34</v>
      </c>
      <c r="P18" s="2">
        <v>23</v>
      </c>
      <c r="Q18" s="2">
        <v>16</v>
      </c>
      <c r="R18" s="2">
        <v>33</v>
      </c>
      <c r="S18" s="2">
        <v>32</v>
      </c>
    </row>
    <row r="19" spans="1:19" s="2" customFormat="1" x14ac:dyDescent="0.25">
      <c r="A19" s="11" t="s">
        <v>94</v>
      </c>
      <c r="B19" s="14">
        <v>526</v>
      </c>
      <c r="C19" s="2">
        <v>38</v>
      </c>
      <c r="D19" s="2">
        <v>36</v>
      </c>
      <c r="E19" s="2">
        <v>20</v>
      </c>
      <c r="F19" s="2">
        <v>32</v>
      </c>
      <c r="G19" s="2">
        <v>30</v>
      </c>
      <c r="H19" s="2">
        <v>34</v>
      </c>
      <c r="I19" s="2">
        <v>34</v>
      </c>
      <c r="J19" s="2">
        <v>30</v>
      </c>
      <c r="K19" s="2">
        <v>35</v>
      </c>
      <c r="L19" s="2">
        <v>36</v>
      </c>
      <c r="M19" s="2">
        <v>37</v>
      </c>
      <c r="N19" s="2">
        <v>27</v>
      </c>
      <c r="O19" s="2">
        <v>20</v>
      </c>
      <c r="P19" s="2">
        <v>28</v>
      </c>
      <c r="Q19" s="2">
        <v>12</v>
      </c>
      <c r="R19" s="2">
        <v>41</v>
      </c>
      <c r="S19" s="2">
        <v>36</v>
      </c>
    </row>
    <row r="20" spans="1:19" s="2" customFormat="1" x14ac:dyDescent="0.25">
      <c r="A20" s="11" t="s">
        <v>95</v>
      </c>
      <c r="B20" s="14">
        <v>396</v>
      </c>
      <c r="C20" s="2">
        <v>28</v>
      </c>
      <c r="D20" s="2">
        <v>18</v>
      </c>
      <c r="E20" s="2">
        <v>19</v>
      </c>
      <c r="F20" s="2">
        <v>14</v>
      </c>
      <c r="G20" s="2">
        <v>17</v>
      </c>
      <c r="H20" s="2">
        <v>20</v>
      </c>
      <c r="I20" s="2">
        <v>15</v>
      </c>
      <c r="J20" s="2">
        <v>32</v>
      </c>
      <c r="K20" s="2">
        <v>23</v>
      </c>
      <c r="L20" s="2">
        <v>37</v>
      </c>
      <c r="M20" s="2">
        <v>25</v>
      </c>
      <c r="N20" s="2">
        <v>20</v>
      </c>
      <c r="O20" s="2">
        <v>24</v>
      </c>
      <c r="P20" s="2">
        <v>17</v>
      </c>
      <c r="Q20" s="2">
        <v>23</v>
      </c>
      <c r="R20" s="2">
        <v>37</v>
      </c>
      <c r="S20" s="2">
        <v>27</v>
      </c>
    </row>
    <row r="21" spans="1:19" s="2" customFormat="1" x14ac:dyDescent="0.25">
      <c r="A21" s="11" t="s">
        <v>96</v>
      </c>
      <c r="B21" s="14">
        <v>488</v>
      </c>
      <c r="C21" s="2">
        <v>32</v>
      </c>
      <c r="D21" s="2">
        <v>27</v>
      </c>
      <c r="E21" s="2">
        <v>20</v>
      </c>
      <c r="F21" s="2">
        <v>31</v>
      </c>
      <c r="G21" s="2">
        <v>28</v>
      </c>
      <c r="H21" s="2">
        <v>37</v>
      </c>
      <c r="I21" s="2">
        <v>32</v>
      </c>
      <c r="J21" s="2">
        <v>25</v>
      </c>
      <c r="K21" s="2">
        <v>35</v>
      </c>
      <c r="L21" s="2">
        <v>33</v>
      </c>
      <c r="M21" s="2">
        <v>35</v>
      </c>
      <c r="N21" s="2">
        <v>34</v>
      </c>
      <c r="O21" s="2">
        <v>17</v>
      </c>
      <c r="P21" s="2">
        <v>18</v>
      </c>
      <c r="Q21" s="2">
        <v>19</v>
      </c>
      <c r="R21" s="2">
        <v>40</v>
      </c>
      <c r="S21" s="2">
        <v>25</v>
      </c>
    </row>
    <row r="22" spans="1:19" s="2" customFormat="1" x14ac:dyDescent="0.25">
      <c r="A22" s="11" t="s">
        <v>97</v>
      </c>
      <c r="B22" s="14">
        <v>496</v>
      </c>
      <c r="C22" s="2">
        <v>33</v>
      </c>
      <c r="D22" s="2">
        <v>30</v>
      </c>
      <c r="E22" s="2">
        <v>26</v>
      </c>
      <c r="F22" s="2">
        <v>30</v>
      </c>
      <c r="G22" s="2">
        <v>22</v>
      </c>
      <c r="H22" s="2">
        <v>34</v>
      </c>
      <c r="I22" s="2">
        <v>29</v>
      </c>
      <c r="J22" s="2">
        <v>35</v>
      </c>
      <c r="K22" s="2">
        <v>31</v>
      </c>
      <c r="L22" s="2">
        <v>31</v>
      </c>
      <c r="M22" s="2">
        <v>31</v>
      </c>
      <c r="N22" s="2">
        <v>29</v>
      </c>
      <c r="O22" s="2">
        <v>25</v>
      </c>
      <c r="P22" s="2">
        <v>25</v>
      </c>
      <c r="Q22" s="2">
        <v>19</v>
      </c>
      <c r="R22" s="2">
        <v>34</v>
      </c>
      <c r="S22" s="2">
        <v>32</v>
      </c>
    </row>
    <row r="23" spans="1:19" s="2" customFormat="1" x14ac:dyDescent="0.25">
      <c r="A23" s="11" t="s">
        <v>98</v>
      </c>
      <c r="B23" s="14">
        <v>503</v>
      </c>
      <c r="C23" s="2">
        <v>33</v>
      </c>
      <c r="D23" s="2">
        <v>30</v>
      </c>
      <c r="E23" s="2">
        <v>32</v>
      </c>
      <c r="F23" s="2">
        <v>31</v>
      </c>
      <c r="G23" s="2">
        <v>30</v>
      </c>
      <c r="H23" s="2">
        <v>34</v>
      </c>
      <c r="I23" s="2">
        <v>26</v>
      </c>
      <c r="J23" s="2">
        <v>29</v>
      </c>
      <c r="K23" s="2">
        <v>27</v>
      </c>
      <c r="L23" s="2">
        <v>38</v>
      </c>
      <c r="M23" s="2">
        <v>21</v>
      </c>
      <c r="N23" s="2">
        <v>28</v>
      </c>
      <c r="O23" s="2">
        <v>27</v>
      </c>
      <c r="P23" s="2">
        <v>27</v>
      </c>
      <c r="Q23" s="2">
        <v>28</v>
      </c>
      <c r="R23" s="2">
        <v>29</v>
      </c>
      <c r="S23" s="2">
        <v>33</v>
      </c>
    </row>
    <row r="24" spans="1:19" s="2" customFormat="1" x14ac:dyDescent="0.25">
      <c r="A24" s="11" t="s">
        <v>99</v>
      </c>
      <c r="B24" s="14">
        <v>443</v>
      </c>
      <c r="C24" s="2">
        <v>30</v>
      </c>
      <c r="D24" s="2">
        <v>27</v>
      </c>
      <c r="E24" s="2">
        <v>24</v>
      </c>
      <c r="F24" s="2">
        <v>24</v>
      </c>
      <c r="G24" s="2">
        <v>27</v>
      </c>
      <c r="H24" s="2">
        <v>29</v>
      </c>
      <c r="I24" s="2">
        <v>22</v>
      </c>
      <c r="J24" s="2">
        <v>30</v>
      </c>
      <c r="K24" s="2">
        <v>23</v>
      </c>
      <c r="L24" s="2">
        <v>34</v>
      </c>
      <c r="M24" s="2">
        <v>27</v>
      </c>
      <c r="N24" s="2">
        <v>26</v>
      </c>
      <c r="O24" s="2">
        <v>25</v>
      </c>
      <c r="P24" s="2">
        <v>17</v>
      </c>
      <c r="Q24" s="2">
        <v>16</v>
      </c>
      <c r="R24" s="2">
        <v>33</v>
      </c>
      <c r="S24" s="2">
        <v>29</v>
      </c>
    </row>
    <row r="25" spans="1:19" s="2" customFormat="1" x14ac:dyDescent="0.25">
      <c r="A25" s="11" t="s">
        <v>100</v>
      </c>
      <c r="B25" s="14">
        <v>520</v>
      </c>
      <c r="C25" s="2">
        <v>36</v>
      </c>
      <c r="D25" s="2">
        <v>31</v>
      </c>
      <c r="E25" s="2">
        <v>29</v>
      </c>
      <c r="F25" s="2">
        <v>24</v>
      </c>
      <c r="G25" s="2">
        <v>28</v>
      </c>
      <c r="H25" s="2">
        <v>35</v>
      </c>
      <c r="I25" s="2">
        <v>30</v>
      </c>
      <c r="J25" s="2">
        <v>33</v>
      </c>
      <c r="K25" s="2">
        <v>34</v>
      </c>
      <c r="L25" s="2">
        <v>38</v>
      </c>
      <c r="M25" s="2">
        <v>29</v>
      </c>
      <c r="N25" s="2">
        <v>34</v>
      </c>
      <c r="O25" s="2">
        <v>22</v>
      </c>
      <c r="P25" s="2">
        <v>27</v>
      </c>
      <c r="Q25" s="2">
        <v>18</v>
      </c>
      <c r="R25" s="2">
        <v>35</v>
      </c>
      <c r="S25" s="2">
        <v>37</v>
      </c>
    </row>
    <row r="26" spans="1:19" s="2" customFormat="1" x14ac:dyDescent="0.25">
      <c r="A26" s="11" t="s">
        <v>101</v>
      </c>
      <c r="B26" s="14">
        <v>470</v>
      </c>
      <c r="C26" s="2">
        <v>32</v>
      </c>
      <c r="D26" s="2">
        <v>28</v>
      </c>
      <c r="E26" s="2">
        <v>24</v>
      </c>
      <c r="F26" s="2">
        <v>32</v>
      </c>
      <c r="G26" s="2">
        <v>23</v>
      </c>
      <c r="H26" s="2">
        <v>24</v>
      </c>
      <c r="I26" s="2">
        <v>31</v>
      </c>
      <c r="J26" s="2">
        <v>23</v>
      </c>
      <c r="K26" s="2">
        <v>30</v>
      </c>
      <c r="L26" s="2">
        <v>34</v>
      </c>
      <c r="M26" s="2">
        <v>26</v>
      </c>
      <c r="N26" s="2">
        <v>35</v>
      </c>
      <c r="O26" s="2">
        <v>24</v>
      </c>
      <c r="P26" s="2">
        <v>22</v>
      </c>
      <c r="Q26" s="2">
        <v>19</v>
      </c>
      <c r="R26" s="2">
        <v>27</v>
      </c>
      <c r="S26" s="2">
        <v>36</v>
      </c>
    </row>
    <row r="27" spans="1:19" s="2" customFormat="1" x14ac:dyDescent="0.25">
      <c r="A27" s="15" t="s">
        <v>102</v>
      </c>
      <c r="B27" s="16">
        <v>444</v>
      </c>
      <c r="C27" s="2">
        <v>28</v>
      </c>
      <c r="D27" s="2">
        <v>30</v>
      </c>
      <c r="E27" s="2">
        <v>16</v>
      </c>
      <c r="F27" s="2">
        <v>30</v>
      </c>
      <c r="G27" s="2">
        <v>21</v>
      </c>
      <c r="H27" s="2">
        <v>26</v>
      </c>
      <c r="I27" s="2">
        <v>31</v>
      </c>
      <c r="J27" s="2">
        <v>29</v>
      </c>
      <c r="K27" s="2">
        <v>24</v>
      </c>
      <c r="L27" s="2">
        <v>33</v>
      </c>
      <c r="M27" s="2">
        <v>25</v>
      </c>
      <c r="N27" s="2">
        <v>29</v>
      </c>
      <c r="O27" s="2">
        <v>16</v>
      </c>
      <c r="P27" s="2">
        <v>21</v>
      </c>
      <c r="Q27" s="2">
        <v>22</v>
      </c>
      <c r="R27" s="2">
        <v>30</v>
      </c>
      <c r="S27" s="2">
        <v>33</v>
      </c>
    </row>
    <row r="28" spans="1:19" s="18" customFormat="1" x14ac:dyDescent="0.25">
      <c r="A28" s="17" t="s">
        <v>103</v>
      </c>
      <c r="B28" s="28">
        <f t="shared" ref="B28:S28" si="0">AVERAGE(B4:B27)</f>
        <v>472.375</v>
      </c>
      <c r="C28" s="29">
        <f t="shared" si="0"/>
        <v>31.833333333333332</v>
      </c>
      <c r="D28" s="29">
        <f t="shared" si="0"/>
        <v>29.583333333333332</v>
      </c>
      <c r="E28" s="29">
        <f t="shared" si="0"/>
        <v>24.75</v>
      </c>
      <c r="F28" s="29">
        <f t="shared" si="0"/>
        <v>26.375</v>
      </c>
      <c r="G28" s="29">
        <f t="shared" si="0"/>
        <v>25.708333333333332</v>
      </c>
      <c r="H28" s="29">
        <f t="shared" si="0"/>
        <v>29.291666666666668</v>
      </c>
      <c r="I28" s="29">
        <f t="shared" si="0"/>
        <v>27.833333333333332</v>
      </c>
      <c r="J28" s="29">
        <f t="shared" si="0"/>
        <v>29.208333333333332</v>
      </c>
      <c r="K28" s="29">
        <f t="shared" si="0"/>
        <v>27.75</v>
      </c>
      <c r="L28" s="29">
        <f t="shared" si="0"/>
        <v>33.875</v>
      </c>
      <c r="M28" s="29">
        <f t="shared" si="0"/>
        <v>26.958333333333332</v>
      </c>
      <c r="N28" s="29">
        <f t="shared" si="0"/>
        <v>29.041666666666668</v>
      </c>
      <c r="O28" s="29">
        <f t="shared" si="0"/>
        <v>21.958333333333332</v>
      </c>
      <c r="P28" s="29">
        <f t="shared" si="0"/>
        <v>23.5</v>
      </c>
      <c r="Q28" s="29">
        <f t="shared" si="0"/>
        <v>20.125</v>
      </c>
      <c r="R28" s="29">
        <f t="shared" si="0"/>
        <v>33.083333333333336</v>
      </c>
      <c r="S28" s="29">
        <f t="shared" si="0"/>
        <v>31.916666666666668</v>
      </c>
    </row>
    <row r="29" spans="1:19" s="18" customFormat="1" x14ac:dyDescent="0.25">
      <c r="A29" s="17" t="s">
        <v>104</v>
      </c>
      <c r="B29" s="28">
        <f t="shared" ref="B29:S29" si="1">STDEV(B4:B27)</f>
        <v>47.796500235713999</v>
      </c>
      <c r="C29" s="29">
        <f t="shared" si="1"/>
        <v>3.8860583211478268</v>
      </c>
      <c r="D29" s="29">
        <f t="shared" si="1"/>
        <v>5.27435688778358</v>
      </c>
      <c r="E29" s="29">
        <f t="shared" si="1"/>
        <v>4.9011977240705953</v>
      </c>
      <c r="F29" s="29">
        <f t="shared" si="1"/>
        <v>5.9036650370397217</v>
      </c>
      <c r="G29" s="29">
        <f t="shared" si="1"/>
        <v>3.5810997420232331</v>
      </c>
      <c r="H29" s="29">
        <f t="shared" si="1"/>
        <v>6.4772455677492635</v>
      </c>
      <c r="I29" s="29">
        <f t="shared" si="1"/>
        <v>4.742652593558625</v>
      </c>
      <c r="J29" s="29">
        <f t="shared" si="1"/>
        <v>4.1070370856845635</v>
      </c>
      <c r="K29" s="29">
        <f t="shared" si="1"/>
        <v>5.0238561319749806</v>
      </c>
      <c r="L29" s="29">
        <f t="shared" si="1"/>
        <v>4.7302219821061255</v>
      </c>
      <c r="M29" s="29">
        <f t="shared" si="1"/>
        <v>6.2518113317290833</v>
      </c>
      <c r="N29" s="29">
        <f t="shared" si="1"/>
        <v>4.0698164328506756</v>
      </c>
      <c r="O29" s="29">
        <f t="shared" si="1"/>
        <v>5.945251423846905</v>
      </c>
      <c r="P29" s="29">
        <f t="shared" si="1"/>
        <v>3.6594131152175327</v>
      </c>
      <c r="Q29" s="29">
        <f t="shared" si="1"/>
        <v>5.0502905641763522</v>
      </c>
      <c r="R29" s="29">
        <f t="shared" si="1"/>
        <v>4.1063753896325235</v>
      </c>
      <c r="S29" s="29">
        <f t="shared" si="1"/>
        <v>4.0315782503141051</v>
      </c>
    </row>
    <row r="30" spans="1:19" s="18" customFormat="1" x14ac:dyDescent="0.25">
      <c r="A30" s="17" t="s">
        <v>105</v>
      </c>
      <c r="B30" s="28">
        <f t="shared" ref="B30:S30" si="2">MIN(B4:B27)</f>
        <v>396</v>
      </c>
      <c r="C30" s="29">
        <f t="shared" si="2"/>
        <v>25</v>
      </c>
      <c r="D30" s="29">
        <f t="shared" si="2"/>
        <v>16</v>
      </c>
      <c r="E30" s="29">
        <f t="shared" si="2"/>
        <v>16</v>
      </c>
      <c r="F30" s="29">
        <f t="shared" si="2"/>
        <v>14</v>
      </c>
      <c r="G30" s="29">
        <f t="shared" si="2"/>
        <v>17</v>
      </c>
      <c r="H30" s="29">
        <f t="shared" si="2"/>
        <v>19</v>
      </c>
      <c r="I30" s="29">
        <f t="shared" si="2"/>
        <v>15</v>
      </c>
      <c r="J30" s="29">
        <f t="shared" si="2"/>
        <v>23</v>
      </c>
      <c r="K30" s="29">
        <f t="shared" si="2"/>
        <v>19</v>
      </c>
      <c r="L30" s="29">
        <f t="shared" si="2"/>
        <v>20</v>
      </c>
      <c r="M30" s="29">
        <f t="shared" si="2"/>
        <v>15</v>
      </c>
      <c r="N30" s="29">
        <f t="shared" si="2"/>
        <v>20</v>
      </c>
      <c r="O30" s="29">
        <f t="shared" si="2"/>
        <v>11</v>
      </c>
      <c r="P30" s="29">
        <f t="shared" si="2"/>
        <v>17</v>
      </c>
      <c r="Q30" s="29">
        <f t="shared" si="2"/>
        <v>11</v>
      </c>
      <c r="R30" s="29">
        <f t="shared" si="2"/>
        <v>27</v>
      </c>
      <c r="S30" s="29">
        <f t="shared" si="2"/>
        <v>23</v>
      </c>
    </row>
    <row r="31" spans="1:19" s="18" customFormat="1" x14ac:dyDescent="0.25">
      <c r="A31" s="17" t="s">
        <v>106</v>
      </c>
      <c r="B31" s="28">
        <f t="shared" ref="B31:S31" si="3">MAX(B4:B27)</f>
        <v>571</v>
      </c>
      <c r="C31" s="29">
        <f t="shared" si="3"/>
        <v>39</v>
      </c>
      <c r="D31" s="29">
        <f t="shared" si="3"/>
        <v>38</v>
      </c>
      <c r="E31" s="29">
        <f t="shared" si="3"/>
        <v>32</v>
      </c>
      <c r="F31" s="29">
        <f t="shared" si="3"/>
        <v>37</v>
      </c>
      <c r="G31" s="29">
        <f t="shared" si="3"/>
        <v>31</v>
      </c>
      <c r="H31" s="29">
        <f t="shared" si="3"/>
        <v>41</v>
      </c>
      <c r="I31" s="29">
        <f t="shared" si="3"/>
        <v>34</v>
      </c>
      <c r="J31" s="29">
        <f t="shared" si="3"/>
        <v>37</v>
      </c>
      <c r="K31" s="29">
        <f t="shared" si="3"/>
        <v>36</v>
      </c>
      <c r="L31" s="29">
        <f t="shared" si="3"/>
        <v>42</v>
      </c>
      <c r="M31" s="29">
        <f t="shared" si="3"/>
        <v>38</v>
      </c>
      <c r="N31" s="29">
        <f t="shared" si="3"/>
        <v>35</v>
      </c>
      <c r="O31" s="29">
        <f t="shared" si="3"/>
        <v>34</v>
      </c>
      <c r="P31" s="29">
        <f t="shared" si="3"/>
        <v>30</v>
      </c>
      <c r="Q31" s="29">
        <f t="shared" si="3"/>
        <v>30</v>
      </c>
      <c r="R31" s="29">
        <f t="shared" si="3"/>
        <v>42</v>
      </c>
      <c r="S31" s="29">
        <f t="shared" si="3"/>
        <v>38</v>
      </c>
    </row>
  </sheetData>
  <pageMargins left="0.70000000000000007" right="0.70000000000000007" top="0.78740157500000008" bottom="0.78740157500000008" header="0.30000000000000004" footer="0.30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T7" workbookViewId="0">
      <selection activeCell="AC6" sqref="AC6"/>
    </sheetView>
  </sheetViews>
  <sheetFormatPr baseColWidth="10" defaultRowHeight="15" x14ac:dyDescent="0.25"/>
  <cols>
    <col min="1" max="1" width="22.5703125" customWidth="1"/>
    <col min="2" max="2" width="15.28515625" customWidth="1"/>
    <col min="3" max="4" width="11.42578125" customWidth="1"/>
    <col min="5" max="5" width="15" customWidth="1"/>
    <col min="6" max="6" width="16.42578125" customWidth="1"/>
    <col min="7" max="8" width="11.42578125" customWidth="1"/>
    <col min="9" max="9" width="16.5703125" customWidth="1"/>
    <col min="10" max="10" width="16.28515625" customWidth="1"/>
    <col min="11" max="11" width="15" customWidth="1"/>
    <col min="12" max="12" width="13.85546875" customWidth="1"/>
    <col min="13" max="13" width="14.5703125" customWidth="1"/>
    <col min="14" max="14" width="11.42578125" customWidth="1"/>
    <col min="15" max="15" width="15.5703125" customWidth="1"/>
    <col min="16" max="16" width="16.42578125" customWidth="1"/>
    <col min="17" max="18" width="11.42578125" customWidth="1"/>
    <col min="19" max="19" width="19.140625" customWidth="1"/>
    <col min="20" max="20" width="21.140625" customWidth="1"/>
    <col min="21" max="21" width="12.42578125" customWidth="1"/>
    <col min="22" max="22" width="15.5703125" customWidth="1"/>
    <col min="23" max="23" width="15.85546875" customWidth="1"/>
    <col min="24" max="24" width="18.7109375" customWidth="1"/>
    <col min="25" max="25" width="20.28515625" customWidth="1"/>
    <col min="26" max="26" width="14.28515625" customWidth="1"/>
    <col min="29" max="30" width="17.28515625" customWidth="1"/>
  </cols>
  <sheetData>
    <row r="1" spans="1:30" x14ac:dyDescent="0.25">
      <c r="A1" t="s">
        <v>64</v>
      </c>
    </row>
    <row r="4" spans="1:30" s="6" customFormat="1" x14ac:dyDescent="0.25">
      <c r="A4" s="6" t="s">
        <v>1</v>
      </c>
      <c r="B4" s="7" t="s">
        <v>65</v>
      </c>
      <c r="C4" s="7" t="s">
        <v>66</v>
      </c>
      <c r="D4" s="7" t="s">
        <v>67</v>
      </c>
      <c r="E4" s="7" t="s">
        <v>107</v>
      </c>
      <c r="F4" s="7" t="s">
        <v>68</v>
      </c>
      <c r="G4" s="8" t="s">
        <v>69</v>
      </c>
      <c r="H4" s="8" t="s">
        <v>66</v>
      </c>
      <c r="I4" s="8" t="s">
        <v>108</v>
      </c>
      <c r="J4" s="8" t="s">
        <v>107</v>
      </c>
      <c r="K4" s="8" t="s">
        <v>68</v>
      </c>
      <c r="L4" s="9" t="s">
        <v>70</v>
      </c>
      <c r="M4" s="9" t="s">
        <v>66</v>
      </c>
      <c r="N4" s="9" t="s">
        <v>67</v>
      </c>
      <c r="O4" s="9" t="s">
        <v>107</v>
      </c>
      <c r="P4" s="9" t="s">
        <v>68</v>
      </c>
      <c r="Q4" s="21" t="s">
        <v>71</v>
      </c>
      <c r="R4" s="21" t="s">
        <v>72</v>
      </c>
      <c r="S4" s="21" t="s">
        <v>73</v>
      </c>
      <c r="T4" s="21" t="s">
        <v>74</v>
      </c>
      <c r="U4" s="21" t="s">
        <v>75</v>
      </c>
      <c r="V4" s="21" t="s">
        <v>109</v>
      </c>
      <c r="W4" s="21" t="s">
        <v>76</v>
      </c>
      <c r="X4" s="21" t="s">
        <v>110</v>
      </c>
      <c r="Y4" s="21" t="s">
        <v>77</v>
      </c>
      <c r="Z4" s="10" t="s">
        <v>78</v>
      </c>
      <c r="AA4" s="10" t="s">
        <v>66</v>
      </c>
      <c r="AB4" s="10" t="s">
        <v>67</v>
      </c>
      <c r="AC4" s="10" t="s">
        <v>107</v>
      </c>
      <c r="AD4" s="10" t="s">
        <v>68</v>
      </c>
    </row>
    <row r="5" spans="1:30" s="31" customFormat="1" x14ac:dyDescent="0.25">
      <c r="A5" s="30" t="s">
        <v>79</v>
      </c>
      <c r="B5" s="31">
        <v>60</v>
      </c>
      <c r="C5" s="31">
        <v>13</v>
      </c>
      <c r="D5" s="31">
        <v>19</v>
      </c>
      <c r="E5" s="31">
        <f>D5-C5</f>
        <v>6</v>
      </c>
      <c r="F5" s="31">
        <f>E5/C5*100</f>
        <v>46.153846153846153</v>
      </c>
      <c r="H5" s="31">
        <v>3</v>
      </c>
      <c r="I5" s="31">
        <v>4</v>
      </c>
      <c r="J5" s="31">
        <f>I5-H5</f>
        <v>1</v>
      </c>
      <c r="K5" s="31">
        <f>J5/H5*100</f>
        <v>33.333333333333329</v>
      </c>
      <c r="L5" s="31">
        <v>173</v>
      </c>
      <c r="M5" s="31">
        <v>21</v>
      </c>
      <c r="N5" s="31">
        <v>23</v>
      </c>
      <c r="O5" s="31">
        <f>N5-M5</f>
        <v>2</v>
      </c>
      <c r="P5" s="31">
        <f>O5/M5*100</f>
        <v>9.5238095238095237</v>
      </c>
      <c r="R5" s="31">
        <v>46</v>
      </c>
      <c r="S5" s="31">
        <v>50</v>
      </c>
      <c r="T5" s="31">
        <v>745</v>
      </c>
      <c r="U5" s="31">
        <v>774</v>
      </c>
      <c r="V5" s="31">
        <f>S5-R5</f>
        <v>4</v>
      </c>
      <c r="W5" s="31">
        <f t="shared" ref="W5:W28" si="0">V5/R5*100</f>
        <v>8.695652173913043</v>
      </c>
      <c r="X5" s="31">
        <f>U5-T5</f>
        <v>29</v>
      </c>
      <c r="Y5" s="31">
        <f>X5/T5*100</f>
        <v>3.8926174496644297</v>
      </c>
      <c r="AA5" s="31">
        <v>11</v>
      </c>
      <c r="AB5" s="31">
        <v>11</v>
      </c>
      <c r="AC5" s="31">
        <f>AB5-AA5</f>
        <v>0</v>
      </c>
      <c r="AD5" s="31">
        <f>AC5/AA5*100</f>
        <v>0</v>
      </c>
    </row>
    <row r="6" spans="1:30" s="31" customFormat="1" x14ac:dyDescent="0.25">
      <c r="A6" s="30" t="s">
        <v>80</v>
      </c>
      <c r="B6" s="31">
        <v>60</v>
      </c>
      <c r="C6" s="31">
        <v>18</v>
      </c>
      <c r="D6" s="31">
        <v>19</v>
      </c>
      <c r="E6" s="31">
        <f t="shared" ref="E6:E28" si="1">D6-C6</f>
        <v>1</v>
      </c>
      <c r="F6" s="31">
        <f t="shared" ref="F6:F28" si="2">E6/C6*100</f>
        <v>5.5555555555555554</v>
      </c>
      <c r="H6" s="31">
        <v>5</v>
      </c>
      <c r="I6" s="31">
        <v>6</v>
      </c>
      <c r="J6" s="31">
        <f t="shared" ref="J6:J28" si="3">I6-H6</f>
        <v>1</v>
      </c>
      <c r="K6" s="31">
        <f t="shared" ref="K6:K28" si="4">J6/H6*100</f>
        <v>20</v>
      </c>
      <c r="L6" s="31">
        <v>120</v>
      </c>
      <c r="M6" s="31">
        <v>24</v>
      </c>
      <c r="N6" s="31">
        <v>26</v>
      </c>
      <c r="O6" s="31">
        <f t="shared" ref="O6:O28" si="5">N6-M6</f>
        <v>2</v>
      </c>
      <c r="P6" s="31">
        <f t="shared" ref="P6:P28" si="6">O6/M6*100</f>
        <v>8.3333333333333321</v>
      </c>
      <c r="R6" s="31">
        <v>56</v>
      </c>
      <c r="S6" s="31">
        <v>57</v>
      </c>
      <c r="T6" s="31">
        <v>815</v>
      </c>
      <c r="U6" s="31">
        <v>823</v>
      </c>
      <c r="V6" s="31">
        <f t="shared" ref="V6:V28" si="7">S6-R6</f>
        <v>1</v>
      </c>
      <c r="W6" s="31">
        <f t="shared" si="0"/>
        <v>1.7857142857142856</v>
      </c>
      <c r="X6" s="31">
        <f t="shared" ref="X6:X28" si="8">U6-T6</f>
        <v>8</v>
      </c>
      <c r="Y6" s="31">
        <f t="shared" ref="Y6:Y28" si="9">X6/T6*100</f>
        <v>0.98159509202453998</v>
      </c>
      <c r="AA6" s="31">
        <v>20</v>
      </c>
      <c r="AB6" s="31">
        <v>22</v>
      </c>
      <c r="AC6" s="31">
        <f t="shared" ref="AC6:AC28" si="10">AB6-AA6</f>
        <v>2</v>
      </c>
      <c r="AD6" s="31">
        <f t="shared" ref="AD6:AD28" si="11">AC6/AA6*100</f>
        <v>10</v>
      </c>
    </row>
    <row r="7" spans="1:30" s="31" customFormat="1" x14ac:dyDescent="0.25">
      <c r="A7" s="30" t="s">
        <v>81</v>
      </c>
      <c r="B7" s="31">
        <v>60</v>
      </c>
      <c r="C7" s="31">
        <v>15</v>
      </c>
      <c r="D7" s="31">
        <v>16</v>
      </c>
      <c r="E7" s="31">
        <f t="shared" si="1"/>
        <v>1</v>
      </c>
      <c r="F7" s="31">
        <f t="shared" si="2"/>
        <v>6.666666666666667</v>
      </c>
      <c r="H7" s="31">
        <v>3</v>
      </c>
      <c r="I7" s="31">
        <v>4</v>
      </c>
      <c r="J7" s="31">
        <f t="shared" si="3"/>
        <v>1</v>
      </c>
      <c r="K7" s="31">
        <f t="shared" si="4"/>
        <v>33.333333333333329</v>
      </c>
      <c r="L7" s="31">
        <v>118</v>
      </c>
      <c r="M7" s="31">
        <v>52</v>
      </c>
      <c r="N7" s="31">
        <v>49</v>
      </c>
      <c r="O7" s="31">
        <f t="shared" si="5"/>
        <v>-3</v>
      </c>
      <c r="P7" s="31">
        <f t="shared" si="6"/>
        <v>-5.7692307692307692</v>
      </c>
      <c r="R7" s="31">
        <v>48</v>
      </c>
      <c r="S7" s="31">
        <v>50</v>
      </c>
      <c r="T7" s="31">
        <v>758</v>
      </c>
      <c r="U7" s="31">
        <v>770</v>
      </c>
      <c r="V7" s="31">
        <f t="shared" si="7"/>
        <v>2</v>
      </c>
      <c r="W7" s="31">
        <f t="shared" si="0"/>
        <v>4.1666666666666661</v>
      </c>
      <c r="X7" s="31">
        <f t="shared" si="8"/>
        <v>12</v>
      </c>
      <c r="Y7" s="31">
        <f t="shared" si="9"/>
        <v>1.5831134564643801</v>
      </c>
      <c r="AA7" s="31">
        <v>24</v>
      </c>
      <c r="AB7" s="31">
        <v>25</v>
      </c>
      <c r="AC7" s="31">
        <f t="shared" si="10"/>
        <v>1</v>
      </c>
      <c r="AD7" s="31">
        <f t="shared" si="11"/>
        <v>4.1666666666666661</v>
      </c>
    </row>
    <row r="8" spans="1:30" s="31" customFormat="1" x14ac:dyDescent="0.25">
      <c r="A8" s="30" t="s">
        <v>82</v>
      </c>
      <c r="B8" s="31">
        <v>55</v>
      </c>
      <c r="C8" s="31">
        <v>14</v>
      </c>
      <c r="D8" s="31">
        <v>14</v>
      </c>
      <c r="E8" s="31">
        <f t="shared" si="1"/>
        <v>0</v>
      </c>
      <c r="F8" s="31">
        <f t="shared" si="2"/>
        <v>0</v>
      </c>
      <c r="H8" s="31">
        <v>3</v>
      </c>
      <c r="I8" s="31">
        <v>3</v>
      </c>
      <c r="J8" s="31">
        <f t="shared" si="3"/>
        <v>0</v>
      </c>
      <c r="K8" s="31">
        <f t="shared" si="4"/>
        <v>0</v>
      </c>
      <c r="L8" s="31">
        <v>155</v>
      </c>
      <c r="M8" s="31">
        <v>10</v>
      </c>
      <c r="N8" s="31">
        <v>11</v>
      </c>
      <c r="O8" s="31">
        <f t="shared" si="5"/>
        <v>1</v>
      </c>
      <c r="P8" s="31">
        <f t="shared" si="6"/>
        <v>10</v>
      </c>
      <c r="R8" s="31">
        <v>48</v>
      </c>
      <c r="S8" s="31">
        <v>50</v>
      </c>
      <c r="T8" s="31">
        <v>757</v>
      </c>
      <c r="U8" s="31">
        <v>781</v>
      </c>
      <c r="V8" s="31">
        <f t="shared" si="7"/>
        <v>2</v>
      </c>
      <c r="W8" s="31">
        <f t="shared" si="0"/>
        <v>4.1666666666666661</v>
      </c>
      <c r="X8" s="31">
        <f t="shared" si="8"/>
        <v>24</v>
      </c>
      <c r="Y8" s="31">
        <f t="shared" si="9"/>
        <v>3.1704095112285335</v>
      </c>
      <c r="AA8" s="31">
        <v>10</v>
      </c>
      <c r="AB8" s="31">
        <v>12</v>
      </c>
      <c r="AC8" s="31">
        <f t="shared" si="10"/>
        <v>2</v>
      </c>
      <c r="AD8" s="31">
        <f t="shared" si="11"/>
        <v>20</v>
      </c>
    </row>
    <row r="9" spans="1:30" s="31" customFormat="1" x14ac:dyDescent="0.25">
      <c r="A9" s="30" t="s">
        <v>83</v>
      </c>
      <c r="B9" s="31">
        <v>70</v>
      </c>
      <c r="C9" s="31">
        <v>3</v>
      </c>
      <c r="D9" s="31">
        <v>3</v>
      </c>
      <c r="E9" s="31">
        <f t="shared" si="1"/>
        <v>0</v>
      </c>
      <c r="F9" s="31">
        <f t="shared" si="2"/>
        <v>0</v>
      </c>
      <c r="H9" s="31">
        <v>3</v>
      </c>
      <c r="I9" s="31">
        <v>1</v>
      </c>
      <c r="J9" s="31">
        <f t="shared" si="3"/>
        <v>-2</v>
      </c>
      <c r="K9" s="31">
        <f t="shared" si="4"/>
        <v>-66.666666666666657</v>
      </c>
      <c r="L9" s="31">
        <v>140</v>
      </c>
      <c r="M9" s="31">
        <v>29</v>
      </c>
      <c r="N9" s="31">
        <v>40</v>
      </c>
      <c r="O9" s="31">
        <f t="shared" si="5"/>
        <v>11</v>
      </c>
      <c r="P9" s="31">
        <f t="shared" si="6"/>
        <v>37.931034482758619</v>
      </c>
      <c r="R9" s="31">
        <v>54</v>
      </c>
      <c r="S9" s="31">
        <v>53</v>
      </c>
      <c r="T9" s="31">
        <v>800</v>
      </c>
      <c r="U9" s="31">
        <v>794</v>
      </c>
      <c r="V9" s="31">
        <f t="shared" si="7"/>
        <v>-1</v>
      </c>
      <c r="W9" s="31">
        <f t="shared" si="0"/>
        <v>-1.8518518518518516</v>
      </c>
      <c r="X9" s="31">
        <f t="shared" si="8"/>
        <v>-6</v>
      </c>
      <c r="Y9" s="31">
        <f t="shared" si="9"/>
        <v>-0.75</v>
      </c>
      <c r="AA9" s="31">
        <v>10</v>
      </c>
      <c r="AB9" s="31">
        <v>11</v>
      </c>
      <c r="AC9" s="31">
        <f t="shared" si="10"/>
        <v>1</v>
      </c>
      <c r="AD9" s="31">
        <f t="shared" si="11"/>
        <v>10</v>
      </c>
    </row>
    <row r="10" spans="1:30" s="31" customFormat="1" x14ac:dyDescent="0.25">
      <c r="A10" s="30" t="s">
        <v>84</v>
      </c>
      <c r="B10" s="31">
        <v>55</v>
      </c>
      <c r="C10" s="31">
        <v>14</v>
      </c>
      <c r="D10" s="31">
        <v>14</v>
      </c>
      <c r="E10" s="31">
        <f t="shared" si="1"/>
        <v>0</v>
      </c>
      <c r="F10" s="31">
        <f t="shared" si="2"/>
        <v>0</v>
      </c>
      <c r="H10" s="31">
        <v>6</v>
      </c>
      <c r="I10" s="31">
        <v>8</v>
      </c>
      <c r="J10" s="31">
        <f t="shared" si="3"/>
        <v>2</v>
      </c>
      <c r="K10" s="31">
        <f t="shared" si="4"/>
        <v>33.333333333333329</v>
      </c>
      <c r="L10" s="31">
        <v>108</v>
      </c>
      <c r="M10" s="31">
        <v>14</v>
      </c>
      <c r="N10" s="31">
        <v>28</v>
      </c>
      <c r="O10" s="31">
        <f t="shared" si="5"/>
        <v>14</v>
      </c>
      <c r="P10" s="31">
        <f t="shared" si="6"/>
        <v>100</v>
      </c>
      <c r="R10" s="31">
        <v>50</v>
      </c>
      <c r="S10" s="31">
        <v>52</v>
      </c>
      <c r="T10" s="31">
        <v>770</v>
      </c>
      <c r="U10" s="31">
        <v>785</v>
      </c>
      <c r="V10" s="31">
        <f t="shared" si="7"/>
        <v>2</v>
      </c>
      <c r="W10" s="31">
        <f t="shared" si="0"/>
        <v>4</v>
      </c>
      <c r="X10" s="31">
        <f t="shared" si="8"/>
        <v>15</v>
      </c>
      <c r="Y10" s="31">
        <f t="shared" si="9"/>
        <v>1.948051948051948</v>
      </c>
      <c r="AA10" s="31">
        <v>25</v>
      </c>
      <c r="AB10" s="31">
        <v>20</v>
      </c>
      <c r="AC10" s="31">
        <f t="shared" si="10"/>
        <v>-5</v>
      </c>
      <c r="AD10" s="31">
        <f t="shared" si="11"/>
        <v>-20</v>
      </c>
    </row>
    <row r="11" spans="1:30" s="31" customFormat="1" x14ac:dyDescent="0.25">
      <c r="A11" s="30" t="s">
        <v>85</v>
      </c>
      <c r="B11" s="31">
        <v>60</v>
      </c>
      <c r="C11" s="31">
        <v>9</v>
      </c>
      <c r="D11" s="31">
        <v>12</v>
      </c>
      <c r="E11" s="31">
        <f t="shared" si="1"/>
        <v>3</v>
      </c>
      <c r="F11" s="31">
        <f t="shared" si="2"/>
        <v>33.333333333333329</v>
      </c>
      <c r="H11" s="31">
        <v>4</v>
      </c>
      <c r="I11" s="31">
        <v>5</v>
      </c>
      <c r="J11" s="31">
        <f t="shared" si="3"/>
        <v>1</v>
      </c>
      <c r="K11" s="31">
        <f t="shared" si="4"/>
        <v>25</v>
      </c>
      <c r="L11" s="31">
        <v>120</v>
      </c>
      <c r="M11" s="31">
        <v>20</v>
      </c>
      <c r="N11" s="31">
        <v>23</v>
      </c>
      <c r="O11" s="31">
        <f t="shared" si="5"/>
        <v>3</v>
      </c>
      <c r="P11" s="31">
        <f t="shared" si="6"/>
        <v>15</v>
      </c>
      <c r="R11" s="31">
        <v>56</v>
      </c>
      <c r="S11" s="31">
        <v>60</v>
      </c>
      <c r="T11" s="31">
        <v>815</v>
      </c>
      <c r="U11" s="31">
        <v>841</v>
      </c>
      <c r="V11" s="31">
        <f t="shared" si="7"/>
        <v>4</v>
      </c>
      <c r="W11" s="31">
        <f t="shared" si="0"/>
        <v>7.1428571428571423</v>
      </c>
      <c r="X11" s="31">
        <f t="shared" si="8"/>
        <v>26</v>
      </c>
      <c r="Y11" s="31">
        <f t="shared" si="9"/>
        <v>3.1901840490797548</v>
      </c>
      <c r="AA11" s="31">
        <v>15</v>
      </c>
      <c r="AB11" s="31">
        <v>18</v>
      </c>
      <c r="AC11" s="31">
        <f t="shared" si="10"/>
        <v>3</v>
      </c>
      <c r="AD11" s="31">
        <f t="shared" si="11"/>
        <v>20</v>
      </c>
    </row>
    <row r="12" spans="1:30" s="31" customFormat="1" x14ac:dyDescent="0.25">
      <c r="A12" s="30" t="s">
        <v>86</v>
      </c>
      <c r="B12" s="31">
        <v>47.5</v>
      </c>
      <c r="C12" s="31">
        <v>9</v>
      </c>
      <c r="D12" s="31">
        <v>9</v>
      </c>
      <c r="E12" s="31">
        <f t="shared" si="1"/>
        <v>0</v>
      </c>
      <c r="F12" s="31">
        <f t="shared" si="2"/>
        <v>0</v>
      </c>
      <c r="H12" s="31">
        <v>1</v>
      </c>
      <c r="I12" s="31">
        <v>1</v>
      </c>
      <c r="J12" s="31">
        <f t="shared" si="3"/>
        <v>0</v>
      </c>
      <c r="K12" s="31">
        <f t="shared" si="4"/>
        <v>0</v>
      </c>
      <c r="L12" s="31">
        <v>95</v>
      </c>
      <c r="M12" s="31">
        <v>35</v>
      </c>
      <c r="N12" s="31">
        <v>36</v>
      </c>
      <c r="O12" s="31">
        <f t="shared" si="5"/>
        <v>1</v>
      </c>
      <c r="P12" s="31">
        <f t="shared" si="6"/>
        <v>2.8571428571428572</v>
      </c>
      <c r="R12" s="31">
        <v>40</v>
      </c>
      <c r="S12" s="31">
        <v>42</v>
      </c>
      <c r="T12" s="31">
        <v>688</v>
      </c>
      <c r="U12" s="31">
        <v>705</v>
      </c>
      <c r="V12" s="31">
        <f t="shared" si="7"/>
        <v>2</v>
      </c>
      <c r="W12" s="31">
        <f t="shared" si="0"/>
        <v>5</v>
      </c>
      <c r="X12" s="31">
        <f t="shared" si="8"/>
        <v>17</v>
      </c>
      <c r="Y12" s="31">
        <f t="shared" si="9"/>
        <v>2.4709302325581395</v>
      </c>
      <c r="AA12" s="31">
        <v>20</v>
      </c>
      <c r="AB12" s="31">
        <v>21</v>
      </c>
      <c r="AC12" s="31">
        <f t="shared" si="10"/>
        <v>1</v>
      </c>
      <c r="AD12" s="31">
        <f t="shared" si="11"/>
        <v>5</v>
      </c>
    </row>
    <row r="13" spans="1:30" s="31" customFormat="1" x14ac:dyDescent="0.25">
      <c r="A13" s="30" t="s">
        <v>87</v>
      </c>
      <c r="B13" s="31">
        <v>52.5</v>
      </c>
      <c r="C13" s="31">
        <v>19</v>
      </c>
      <c r="D13" s="31">
        <v>19</v>
      </c>
      <c r="E13" s="31">
        <f t="shared" si="1"/>
        <v>0</v>
      </c>
      <c r="F13" s="31">
        <f t="shared" si="2"/>
        <v>0</v>
      </c>
      <c r="H13" s="31">
        <v>4</v>
      </c>
      <c r="I13" s="31">
        <v>4</v>
      </c>
      <c r="J13" s="31">
        <f t="shared" si="3"/>
        <v>0</v>
      </c>
      <c r="K13" s="31">
        <f t="shared" si="4"/>
        <v>0</v>
      </c>
      <c r="L13" s="31">
        <v>105</v>
      </c>
      <c r="M13" s="31">
        <v>37</v>
      </c>
      <c r="N13" s="31">
        <v>38</v>
      </c>
      <c r="O13" s="31">
        <f t="shared" si="5"/>
        <v>1</v>
      </c>
      <c r="P13" s="31">
        <f t="shared" si="6"/>
        <v>2.7027027027027026</v>
      </c>
      <c r="R13" s="31">
        <v>58</v>
      </c>
      <c r="S13" s="31">
        <v>59</v>
      </c>
      <c r="T13" s="31">
        <v>829</v>
      </c>
      <c r="U13" s="31">
        <v>836</v>
      </c>
      <c r="V13" s="31">
        <f t="shared" si="7"/>
        <v>1</v>
      </c>
      <c r="W13" s="31">
        <f t="shared" si="0"/>
        <v>1.7241379310344827</v>
      </c>
      <c r="X13" s="31">
        <f t="shared" si="8"/>
        <v>7</v>
      </c>
      <c r="Y13" s="31">
        <f t="shared" si="9"/>
        <v>0.84439083232810619</v>
      </c>
      <c r="AA13" s="31">
        <v>24</v>
      </c>
      <c r="AB13" s="31">
        <v>25</v>
      </c>
      <c r="AC13" s="31">
        <f t="shared" si="10"/>
        <v>1</v>
      </c>
      <c r="AD13" s="31">
        <f t="shared" si="11"/>
        <v>4.1666666666666661</v>
      </c>
    </row>
    <row r="14" spans="1:30" s="31" customFormat="1" x14ac:dyDescent="0.25">
      <c r="A14" s="30" t="s">
        <v>88</v>
      </c>
      <c r="B14" s="31">
        <v>52.5</v>
      </c>
      <c r="C14" s="31">
        <v>25</v>
      </c>
      <c r="D14" s="31">
        <v>20</v>
      </c>
      <c r="E14" s="31">
        <f t="shared" si="1"/>
        <v>-5</v>
      </c>
      <c r="F14" s="31">
        <f t="shared" si="2"/>
        <v>-20</v>
      </c>
      <c r="H14" s="31">
        <v>7</v>
      </c>
      <c r="I14" s="31">
        <v>9</v>
      </c>
      <c r="J14" s="31">
        <f t="shared" si="3"/>
        <v>2</v>
      </c>
      <c r="K14" s="31">
        <f t="shared" si="4"/>
        <v>28.571428571428569</v>
      </c>
      <c r="L14" s="31">
        <v>105</v>
      </c>
      <c r="M14" s="31">
        <v>48</v>
      </c>
      <c r="N14" s="31">
        <v>44</v>
      </c>
      <c r="O14" s="31">
        <f t="shared" si="5"/>
        <v>-4</v>
      </c>
      <c r="P14" s="31">
        <f t="shared" si="6"/>
        <v>-8.3333333333333321</v>
      </c>
      <c r="R14" s="31">
        <v>55</v>
      </c>
      <c r="S14" s="31">
        <v>56</v>
      </c>
      <c r="T14" s="31">
        <v>807</v>
      </c>
      <c r="U14" s="31">
        <v>816</v>
      </c>
      <c r="V14" s="31">
        <f t="shared" si="7"/>
        <v>1</v>
      </c>
      <c r="W14" s="31">
        <f t="shared" si="0"/>
        <v>1.8181818181818181</v>
      </c>
      <c r="X14" s="31">
        <f t="shared" si="8"/>
        <v>9</v>
      </c>
      <c r="Y14" s="31">
        <f t="shared" si="9"/>
        <v>1.1152416356877324</v>
      </c>
      <c r="AA14" s="31">
        <v>21</v>
      </c>
      <c r="AB14" s="31">
        <v>20</v>
      </c>
      <c r="AC14" s="31">
        <f t="shared" si="10"/>
        <v>-1</v>
      </c>
      <c r="AD14" s="31">
        <f t="shared" si="11"/>
        <v>-4.7619047619047619</v>
      </c>
    </row>
    <row r="15" spans="1:30" s="31" customFormat="1" x14ac:dyDescent="0.25">
      <c r="A15" s="30" t="s">
        <v>89</v>
      </c>
      <c r="B15" s="31">
        <v>55</v>
      </c>
      <c r="C15" s="31">
        <v>25</v>
      </c>
      <c r="D15" s="31">
        <v>25</v>
      </c>
      <c r="E15" s="31">
        <f t="shared" si="1"/>
        <v>0</v>
      </c>
      <c r="F15" s="31">
        <f t="shared" si="2"/>
        <v>0</v>
      </c>
      <c r="H15" s="31">
        <v>8</v>
      </c>
      <c r="I15" s="31">
        <v>8</v>
      </c>
      <c r="J15" s="31">
        <f t="shared" si="3"/>
        <v>0</v>
      </c>
      <c r="K15" s="31">
        <f t="shared" si="4"/>
        <v>0</v>
      </c>
      <c r="L15" s="31">
        <v>110</v>
      </c>
      <c r="M15" s="31">
        <v>32</v>
      </c>
      <c r="N15" s="31">
        <v>41</v>
      </c>
      <c r="O15" s="31">
        <f t="shared" si="5"/>
        <v>9</v>
      </c>
      <c r="P15" s="31">
        <f t="shared" si="6"/>
        <v>28.125</v>
      </c>
      <c r="R15" s="31">
        <v>50</v>
      </c>
      <c r="S15" s="31">
        <v>54</v>
      </c>
      <c r="T15" s="31">
        <v>774</v>
      </c>
      <c r="U15" s="31">
        <v>801</v>
      </c>
      <c r="V15" s="31">
        <f t="shared" si="7"/>
        <v>4</v>
      </c>
      <c r="W15" s="31">
        <f t="shared" si="0"/>
        <v>8</v>
      </c>
      <c r="X15" s="31">
        <f t="shared" si="8"/>
        <v>27</v>
      </c>
      <c r="Y15" s="31">
        <f t="shared" si="9"/>
        <v>3.4883720930232558</v>
      </c>
      <c r="AA15" s="31">
        <v>20</v>
      </c>
      <c r="AB15" s="31">
        <v>22</v>
      </c>
      <c r="AC15" s="31">
        <f t="shared" si="10"/>
        <v>2</v>
      </c>
      <c r="AD15" s="31">
        <f t="shared" si="11"/>
        <v>10</v>
      </c>
    </row>
    <row r="16" spans="1:30" s="31" customFormat="1" x14ac:dyDescent="0.25">
      <c r="A16" s="30" t="s">
        <v>90</v>
      </c>
      <c r="B16" s="31">
        <v>65</v>
      </c>
      <c r="C16" s="31">
        <v>9</v>
      </c>
      <c r="D16" s="31">
        <v>10</v>
      </c>
      <c r="E16" s="31">
        <f t="shared" si="1"/>
        <v>1</v>
      </c>
      <c r="F16" s="31">
        <f t="shared" si="2"/>
        <v>11.111111111111111</v>
      </c>
      <c r="H16" s="31">
        <v>15</v>
      </c>
      <c r="I16" s="31">
        <v>15</v>
      </c>
      <c r="J16" s="31">
        <f t="shared" si="3"/>
        <v>0</v>
      </c>
      <c r="K16" s="31">
        <f t="shared" si="4"/>
        <v>0</v>
      </c>
      <c r="L16" s="31">
        <v>126</v>
      </c>
      <c r="M16" s="31">
        <v>24</v>
      </c>
      <c r="N16" s="31">
        <v>25</v>
      </c>
      <c r="O16" s="31">
        <f t="shared" si="5"/>
        <v>1</v>
      </c>
      <c r="P16" s="31">
        <f t="shared" si="6"/>
        <v>4.1666666666666661</v>
      </c>
      <c r="R16" s="31">
        <v>60</v>
      </c>
      <c r="S16" s="31">
        <v>61</v>
      </c>
      <c r="T16" s="31">
        <v>841</v>
      </c>
      <c r="U16" s="31">
        <v>850</v>
      </c>
      <c r="V16" s="31">
        <f t="shared" si="7"/>
        <v>1</v>
      </c>
      <c r="W16" s="31">
        <f t="shared" si="0"/>
        <v>1.6666666666666667</v>
      </c>
      <c r="X16" s="31">
        <f t="shared" si="8"/>
        <v>9</v>
      </c>
      <c r="Y16" s="31">
        <f t="shared" si="9"/>
        <v>1.070154577883472</v>
      </c>
      <c r="AA16" s="31">
        <v>9</v>
      </c>
      <c r="AB16" s="31">
        <v>10</v>
      </c>
      <c r="AC16" s="31">
        <f t="shared" si="10"/>
        <v>1</v>
      </c>
      <c r="AD16" s="31">
        <f t="shared" si="11"/>
        <v>11.111111111111111</v>
      </c>
    </row>
    <row r="17" spans="1:30" s="31" customFormat="1" x14ac:dyDescent="0.25">
      <c r="A17" s="30" t="s">
        <v>91</v>
      </c>
      <c r="B17" s="31">
        <v>100</v>
      </c>
      <c r="C17" s="31">
        <v>6</v>
      </c>
      <c r="D17" s="31">
        <v>6</v>
      </c>
      <c r="E17" s="31">
        <f t="shared" si="1"/>
        <v>0</v>
      </c>
      <c r="F17" s="31">
        <f t="shared" si="2"/>
        <v>0</v>
      </c>
      <c r="H17" s="31">
        <v>4</v>
      </c>
      <c r="I17" s="31">
        <v>4</v>
      </c>
      <c r="J17" s="31">
        <f t="shared" si="3"/>
        <v>0</v>
      </c>
      <c r="K17" s="31">
        <f t="shared" si="4"/>
        <v>0</v>
      </c>
      <c r="L17" s="31">
        <v>200</v>
      </c>
      <c r="M17" s="31">
        <v>40</v>
      </c>
      <c r="N17" s="31">
        <v>39</v>
      </c>
      <c r="O17" s="31">
        <f t="shared" si="5"/>
        <v>-1</v>
      </c>
      <c r="P17" s="31">
        <f t="shared" si="6"/>
        <v>-2.5</v>
      </c>
      <c r="R17" s="31">
        <v>50</v>
      </c>
      <c r="S17" s="31">
        <v>51</v>
      </c>
      <c r="T17" s="31">
        <v>770</v>
      </c>
      <c r="U17" s="31">
        <v>782</v>
      </c>
      <c r="V17" s="31">
        <f t="shared" si="7"/>
        <v>1</v>
      </c>
      <c r="W17" s="31">
        <f t="shared" si="0"/>
        <v>2</v>
      </c>
      <c r="X17" s="31">
        <f t="shared" si="8"/>
        <v>12</v>
      </c>
      <c r="Y17" s="31">
        <f t="shared" si="9"/>
        <v>1.5584415584415585</v>
      </c>
      <c r="AA17" s="31">
        <v>15</v>
      </c>
      <c r="AB17" s="31">
        <v>16</v>
      </c>
      <c r="AC17" s="31">
        <f t="shared" si="10"/>
        <v>1</v>
      </c>
      <c r="AD17" s="31">
        <f t="shared" si="11"/>
        <v>6.666666666666667</v>
      </c>
    </row>
    <row r="18" spans="1:30" s="31" customFormat="1" x14ac:dyDescent="0.25">
      <c r="A18" s="30" t="s">
        <v>92</v>
      </c>
      <c r="B18" s="31">
        <v>60</v>
      </c>
      <c r="C18" s="31">
        <v>13</v>
      </c>
      <c r="D18" s="31">
        <v>14</v>
      </c>
      <c r="E18" s="31">
        <f t="shared" si="1"/>
        <v>1</v>
      </c>
      <c r="F18" s="31">
        <f t="shared" si="2"/>
        <v>7.6923076923076925</v>
      </c>
      <c r="H18" s="31">
        <v>12</v>
      </c>
      <c r="I18" s="31">
        <v>12</v>
      </c>
      <c r="J18" s="31">
        <f t="shared" si="3"/>
        <v>0</v>
      </c>
      <c r="K18" s="31">
        <f t="shared" si="4"/>
        <v>0</v>
      </c>
      <c r="L18" s="31">
        <v>120</v>
      </c>
      <c r="M18" s="31">
        <v>45</v>
      </c>
      <c r="N18" s="31">
        <v>46</v>
      </c>
      <c r="O18" s="31">
        <f t="shared" si="5"/>
        <v>1</v>
      </c>
      <c r="P18" s="31">
        <f t="shared" si="6"/>
        <v>2.2222222222222223</v>
      </c>
      <c r="R18" s="31">
        <v>51</v>
      </c>
      <c r="S18" s="31">
        <v>51</v>
      </c>
      <c r="T18" s="31">
        <v>780</v>
      </c>
      <c r="U18" s="31">
        <v>782</v>
      </c>
      <c r="V18" s="31">
        <f t="shared" si="7"/>
        <v>0</v>
      </c>
      <c r="W18" s="31">
        <f t="shared" si="0"/>
        <v>0</v>
      </c>
      <c r="X18" s="31">
        <f t="shared" si="8"/>
        <v>2</v>
      </c>
      <c r="Y18" s="31">
        <f t="shared" si="9"/>
        <v>0.25641025641025639</v>
      </c>
      <c r="AA18" s="31">
        <v>26</v>
      </c>
      <c r="AB18" s="31">
        <v>25</v>
      </c>
      <c r="AC18" s="31">
        <f t="shared" si="10"/>
        <v>-1</v>
      </c>
      <c r="AD18" s="31">
        <f t="shared" si="11"/>
        <v>-3.8461538461538463</v>
      </c>
    </row>
    <row r="19" spans="1:30" s="31" customFormat="1" x14ac:dyDescent="0.25">
      <c r="A19" s="30" t="s">
        <v>93</v>
      </c>
      <c r="B19" s="31">
        <v>57.5</v>
      </c>
      <c r="C19" s="31">
        <v>15</v>
      </c>
      <c r="D19" s="31">
        <v>19</v>
      </c>
      <c r="E19" s="31">
        <f t="shared" si="1"/>
        <v>4</v>
      </c>
      <c r="F19" s="31">
        <f t="shared" si="2"/>
        <v>26.666666666666668</v>
      </c>
      <c r="H19" s="31">
        <v>11</v>
      </c>
      <c r="I19" s="31">
        <v>12</v>
      </c>
      <c r="J19" s="31">
        <f t="shared" si="3"/>
        <v>1</v>
      </c>
      <c r="K19" s="31">
        <f t="shared" si="4"/>
        <v>9.0909090909090917</v>
      </c>
      <c r="L19" s="31">
        <v>116</v>
      </c>
      <c r="M19" s="31">
        <v>34</v>
      </c>
      <c r="N19" s="31">
        <v>33</v>
      </c>
      <c r="O19" s="31">
        <f t="shared" si="5"/>
        <v>-1</v>
      </c>
      <c r="P19" s="31">
        <f t="shared" si="6"/>
        <v>-2.9411764705882351</v>
      </c>
      <c r="R19" s="31">
        <v>47</v>
      </c>
      <c r="S19" s="31">
        <v>53</v>
      </c>
      <c r="T19" s="31">
        <v>754</v>
      </c>
      <c r="U19" s="31">
        <v>791</v>
      </c>
      <c r="V19" s="31">
        <f t="shared" si="7"/>
        <v>6</v>
      </c>
      <c r="W19" s="31">
        <f t="shared" si="0"/>
        <v>12.76595744680851</v>
      </c>
      <c r="X19" s="31">
        <f t="shared" si="8"/>
        <v>37</v>
      </c>
      <c r="Y19" s="31">
        <f t="shared" si="9"/>
        <v>4.9071618037135281</v>
      </c>
      <c r="AA19" s="31">
        <v>15</v>
      </c>
      <c r="AB19" s="31">
        <v>22</v>
      </c>
      <c r="AC19" s="31">
        <f t="shared" si="10"/>
        <v>7</v>
      </c>
      <c r="AD19" s="31">
        <f t="shared" si="11"/>
        <v>46.666666666666664</v>
      </c>
    </row>
    <row r="20" spans="1:30" s="31" customFormat="1" x14ac:dyDescent="0.25">
      <c r="A20" s="30" t="s">
        <v>94</v>
      </c>
      <c r="B20" s="31">
        <v>60</v>
      </c>
      <c r="C20" s="31">
        <v>15</v>
      </c>
      <c r="D20" s="31">
        <v>15</v>
      </c>
      <c r="E20" s="31">
        <f t="shared" si="1"/>
        <v>0</v>
      </c>
      <c r="F20" s="31">
        <f t="shared" si="2"/>
        <v>0</v>
      </c>
      <c r="H20" s="31">
        <v>10</v>
      </c>
      <c r="I20" s="31">
        <v>10</v>
      </c>
      <c r="J20" s="31">
        <f t="shared" si="3"/>
        <v>0</v>
      </c>
      <c r="K20" s="31">
        <f t="shared" si="4"/>
        <v>0</v>
      </c>
      <c r="L20" s="31">
        <v>120</v>
      </c>
      <c r="M20" s="31">
        <v>29</v>
      </c>
      <c r="N20" s="31">
        <v>30</v>
      </c>
      <c r="O20" s="31">
        <f t="shared" si="5"/>
        <v>1</v>
      </c>
      <c r="P20" s="31">
        <f t="shared" si="6"/>
        <v>3.4482758620689653</v>
      </c>
      <c r="R20" s="31">
        <v>53</v>
      </c>
      <c r="S20" s="31">
        <v>55</v>
      </c>
      <c r="T20" s="31">
        <v>788</v>
      </c>
      <c r="U20" s="31">
        <v>812</v>
      </c>
      <c r="V20" s="31">
        <f t="shared" si="7"/>
        <v>2</v>
      </c>
      <c r="W20" s="31">
        <f t="shared" si="0"/>
        <v>3.7735849056603774</v>
      </c>
      <c r="X20" s="31">
        <f t="shared" si="8"/>
        <v>24</v>
      </c>
      <c r="Y20" s="31">
        <f t="shared" si="9"/>
        <v>3.0456852791878175</v>
      </c>
      <c r="AA20" s="31">
        <v>16</v>
      </c>
      <c r="AB20" s="31">
        <v>18</v>
      </c>
      <c r="AC20" s="31">
        <f t="shared" si="10"/>
        <v>2</v>
      </c>
      <c r="AD20" s="31">
        <f t="shared" si="11"/>
        <v>12.5</v>
      </c>
    </row>
    <row r="21" spans="1:30" s="31" customFormat="1" x14ac:dyDescent="0.25">
      <c r="A21" s="30" t="s">
        <v>95</v>
      </c>
      <c r="B21" s="31">
        <v>55</v>
      </c>
      <c r="C21" s="31">
        <v>20</v>
      </c>
      <c r="D21" s="31">
        <v>21</v>
      </c>
      <c r="E21" s="31">
        <f t="shared" si="1"/>
        <v>1</v>
      </c>
      <c r="F21" s="31">
        <f t="shared" si="2"/>
        <v>5</v>
      </c>
      <c r="H21" s="31">
        <v>17</v>
      </c>
      <c r="I21" s="31">
        <v>17</v>
      </c>
      <c r="J21" s="31">
        <f t="shared" si="3"/>
        <v>0</v>
      </c>
      <c r="K21" s="31">
        <f t="shared" si="4"/>
        <v>0</v>
      </c>
      <c r="L21" s="31">
        <v>110</v>
      </c>
      <c r="M21" s="31">
        <v>32</v>
      </c>
      <c r="N21" s="31">
        <v>30</v>
      </c>
      <c r="O21" s="31">
        <f t="shared" si="5"/>
        <v>-2</v>
      </c>
      <c r="P21" s="31">
        <f t="shared" si="6"/>
        <v>-6.25</v>
      </c>
      <c r="R21" s="31">
        <v>50</v>
      </c>
      <c r="S21" s="31">
        <v>51</v>
      </c>
      <c r="T21" s="31">
        <v>767</v>
      </c>
      <c r="U21" s="31">
        <v>774</v>
      </c>
      <c r="V21" s="31">
        <f t="shared" si="7"/>
        <v>1</v>
      </c>
      <c r="W21" s="31">
        <f t="shared" si="0"/>
        <v>2</v>
      </c>
      <c r="X21" s="31">
        <f t="shared" si="8"/>
        <v>7</v>
      </c>
      <c r="Y21" s="31">
        <f t="shared" si="9"/>
        <v>0.91264667535853972</v>
      </c>
      <c r="AA21" s="31">
        <v>22</v>
      </c>
      <c r="AB21" s="31">
        <v>23</v>
      </c>
      <c r="AC21" s="31">
        <f t="shared" si="10"/>
        <v>1</v>
      </c>
      <c r="AD21" s="31">
        <f t="shared" si="11"/>
        <v>4.5454545454545459</v>
      </c>
    </row>
    <row r="22" spans="1:30" s="31" customFormat="1" x14ac:dyDescent="0.25">
      <c r="A22" s="30" t="s">
        <v>96</v>
      </c>
      <c r="B22" s="31">
        <v>65</v>
      </c>
      <c r="C22" s="31">
        <v>15</v>
      </c>
      <c r="D22" s="31">
        <v>19</v>
      </c>
      <c r="E22" s="31">
        <f t="shared" si="1"/>
        <v>4</v>
      </c>
      <c r="F22" s="31">
        <f t="shared" si="2"/>
        <v>26.666666666666668</v>
      </c>
      <c r="H22" s="31">
        <v>14</v>
      </c>
      <c r="I22" s="31">
        <v>14</v>
      </c>
      <c r="J22" s="31">
        <f t="shared" si="3"/>
        <v>0</v>
      </c>
      <c r="K22" s="31">
        <f t="shared" si="4"/>
        <v>0</v>
      </c>
      <c r="L22" s="31">
        <v>133</v>
      </c>
      <c r="M22" s="31">
        <v>40</v>
      </c>
      <c r="N22" s="31">
        <v>29</v>
      </c>
      <c r="O22" s="31">
        <f t="shared" si="5"/>
        <v>-11</v>
      </c>
      <c r="P22" s="31">
        <f t="shared" si="6"/>
        <v>-27.500000000000004</v>
      </c>
      <c r="R22" s="31">
        <v>52</v>
      </c>
      <c r="S22" s="31">
        <v>58</v>
      </c>
      <c r="T22" s="31">
        <v>785</v>
      </c>
      <c r="U22" s="31">
        <v>825</v>
      </c>
      <c r="V22" s="31">
        <f t="shared" si="7"/>
        <v>6</v>
      </c>
      <c r="W22" s="31">
        <f t="shared" si="0"/>
        <v>11.538461538461538</v>
      </c>
      <c r="X22" s="31">
        <f t="shared" si="8"/>
        <v>40</v>
      </c>
      <c r="Y22" s="31">
        <f t="shared" si="9"/>
        <v>5.095541401273886</v>
      </c>
      <c r="AA22" s="31">
        <v>25</v>
      </c>
      <c r="AB22" s="31">
        <v>23</v>
      </c>
      <c r="AC22" s="31">
        <f t="shared" si="10"/>
        <v>-2</v>
      </c>
      <c r="AD22" s="31">
        <f t="shared" si="11"/>
        <v>-8</v>
      </c>
    </row>
    <row r="23" spans="1:30" s="31" customFormat="1" x14ac:dyDescent="0.25">
      <c r="A23" s="30" t="s">
        <v>97</v>
      </c>
      <c r="B23" s="31">
        <v>60</v>
      </c>
      <c r="C23" s="31">
        <v>18</v>
      </c>
      <c r="D23" s="31">
        <v>18</v>
      </c>
      <c r="E23" s="31">
        <f t="shared" si="1"/>
        <v>0</v>
      </c>
      <c r="F23" s="31">
        <f t="shared" si="2"/>
        <v>0</v>
      </c>
      <c r="H23" s="31">
        <v>9</v>
      </c>
      <c r="I23" s="31">
        <v>9</v>
      </c>
      <c r="J23" s="31">
        <f t="shared" si="3"/>
        <v>0</v>
      </c>
      <c r="K23" s="31">
        <f t="shared" si="4"/>
        <v>0</v>
      </c>
      <c r="L23" s="31">
        <v>122</v>
      </c>
      <c r="M23" s="31">
        <v>49</v>
      </c>
      <c r="N23" s="31">
        <v>58</v>
      </c>
      <c r="O23" s="31">
        <f t="shared" si="5"/>
        <v>9</v>
      </c>
      <c r="P23" s="31">
        <f t="shared" si="6"/>
        <v>18.367346938775512</v>
      </c>
      <c r="R23" s="31">
        <v>60</v>
      </c>
      <c r="S23" s="31">
        <v>59</v>
      </c>
      <c r="T23" s="31">
        <v>838</v>
      </c>
      <c r="U23" s="31">
        <v>832</v>
      </c>
      <c r="V23" s="31">
        <f t="shared" si="7"/>
        <v>-1</v>
      </c>
      <c r="W23" s="31">
        <f t="shared" si="0"/>
        <v>-1.6666666666666667</v>
      </c>
      <c r="X23" s="31">
        <f t="shared" si="8"/>
        <v>-6</v>
      </c>
      <c r="Y23" s="31">
        <f t="shared" si="9"/>
        <v>-0.71599045346062051</v>
      </c>
      <c r="AA23" s="31">
        <v>16</v>
      </c>
      <c r="AB23" s="31">
        <v>12</v>
      </c>
      <c r="AC23" s="31">
        <f t="shared" si="10"/>
        <v>-4</v>
      </c>
      <c r="AD23" s="31">
        <f t="shared" si="11"/>
        <v>-25</v>
      </c>
    </row>
    <row r="24" spans="1:30" s="31" customFormat="1" x14ac:dyDescent="0.25">
      <c r="A24" s="30" t="s">
        <v>98</v>
      </c>
      <c r="B24" s="31">
        <v>67.5</v>
      </c>
      <c r="C24" s="31">
        <v>26</v>
      </c>
      <c r="D24" s="31">
        <v>26</v>
      </c>
      <c r="E24" s="31">
        <f t="shared" si="1"/>
        <v>0</v>
      </c>
      <c r="F24" s="31">
        <f t="shared" si="2"/>
        <v>0</v>
      </c>
      <c r="H24" s="31">
        <v>11</v>
      </c>
      <c r="I24" s="31">
        <v>10</v>
      </c>
      <c r="J24" s="31">
        <f t="shared" si="3"/>
        <v>-1</v>
      </c>
      <c r="K24" s="31">
        <f t="shared" si="4"/>
        <v>-9.0909090909090917</v>
      </c>
      <c r="L24" s="31">
        <v>135</v>
      </c>
      <c r="M24" s="31">
        <v>22</v>
      </c>
      <c r="N24" s="31">
        <v>29</v>
      </c>
      <c r="O24" s="31">
        <f t="shared" si="5"/>
        <v>7</v>
      </c>
      <c r="P24" s="31">
        <f t="shared" si="6"/>
        <v>31.818181818181817</v>
      </c>
      <c r="R24" s="31">
        <v>47</v>
      </c>
      <c r="S24" s="31">
        <v>56</v>
      </c>
      <c r="T24" s="31">
        <v>746</v>
      </c>
      <c r="U24" s="31">
        <v>812</v>
      </c>
      <c r="V24" s="31">
        <f t="shared" si="7"/>
        <v>9</v>
      </c>
      <c r="W24" s="31">
        <f t="shared" si="0"/>
        <v>19.148936170212767</v>
      </c>
      <c r="X24" s="31">
        <f t="shared" si="8"/>
        <v>66</v>
      </c>
      <c r="Y24" s="31">
        <f t="shared" si="9"/>
        <v>8.8471849865951739</v>
      </c>
      <c r="AA24" s="31">
        <v>22</v>
      </c>
      <c r="AB24" s="31">
        <v>20</v>
      </c>
      <c r="AC24" s="31">
        <f t="shared" si="10"/>
        <v>-2</v>
      </c>
      <c r="AD24" s="31">
        <f t="shared" si="11"/>
        <v>-9.0909090909090917</v>
      </c>
    </row>
    <row r="25" spans="1:30" s="31" customFormat="1" x14ac:dyDescent="0.25">
      <c r="A25" s="30" t="s">
        <v>99</v>
      </c>
      <c r="B25" s="31">
        <v>77.5</v>
      </c>
      <c r="C25" s="31">
        <v>5</v>
      </c>
      <c r="D25" s="31">
        <v>8</v>
      </c>
      <c r="E25" s="31">
        <f t="shared" si="1"/>
        <v>3</v>
      </c>
      <c r="F25" s="31">
        <f t="shared" si="2"/>
        <v>60</v>
      </c>
      <c r="H25" s="31">
        <v>21</v>
      </c>
      <c r="I25" s="31">
        <v>26</v>
      </c>
      <c r="J25" s="31">
        <f t="shared" si="3"/>
        <v>5</v>
      </c>
      <c r="K25" s="31">
        <f t="shared" si="4"/>
        <v>23.809523809523807</v>
      </c>
      <c r="L25" s="31">
        <v>155</v>
      </c>
      <c r="M25" s="31">
        <v>32</v>
      </c>
      <c r="N25" s="31">
        <v>33</v>
      </c>
      <c r="O25" s="31">
        <f t="shared" si="5"/>
        <v>1</v>
      </c>
      <c r="P25" s="31">
        <f t="shared" si="6"/>
        <v>3.125</v>
      </c>
      <c r="R25" s="31">
        <v>54</v>
      </c>
      <c r="S25" s="31">
        <v>56</v>
      </c>
      <c r="T25" s="31">
        <v>630</v>
      </c>
      <c r="U25" s="31">
        <v>811</v>
      </c>
      <c r="V25" s="31">
        <f t="shared" si="7"/>
        <v>2</v>
      </c>
      <c r="W25" s="31">
        <f t="shared" si="0"/>
        <v>3.7037037037037033</v>
      </c>
      <c r="X25" s="31">
        <f t="shared" si="8"/>
        <v>181</v>
      </c>
      <c r="Y25" s="31">
        <f t="shared" si="9"/>
        <v>28.730158730158728</v>
      </c>
      <c r="AA25" s="31">
        <v>23</v>
      </c>
      <c r="AB25" s="31">
        <v>22</v>
      </c>
      <c r="AC25" s="31">
        <f t="shared" si="10"/>
        <v>-1</v>
      </c>
      <c r="AD25" s="31">
        <f t="shared" si="11"/>
        <v>-4.3478260869565215</v>
      </c>
    </row>
    <row r="26" spans="1:30" s="31" customFormat="1" x14ac:dyDescent="0.25">
      <c r="A26" s="30" t="s">
        <v>100</v>
      </c>
      <c r="B26" s="31">
        <v>65</v>
      </c>
      <c r="C26" s="31">
        <v>28</v>
      </c>
      <c r="D26" s="31">
        <v>25</v>
      </c>
      <c r="E26" s="31">
        <f t="shared" si="1"/>
        <v>-3</v>
      </c>
      <c r="F26" s="31">
        <f t="shared" si="2"/>
        <v>-10.714285714285714</v>
      </c>
      <c r="H26" s="31">
        <v>1</v>
      </c>
      <c r="I26" s="31">
        <v>3</v>
      </c>
      <c r="J26" s="31">
        <f t="shared" si="3"/>
        <v>2</v>
      </c>
      <c r="K26" s="31">
        <f t="shared" si="4"/>
        <v>200</v>
      </c>
      <c r="L26" s="31">
        <v>130</v>
      </c>
      <c r="M26" s="31">
        <v>46</v>
      </c>
      <c r="N26" s="31">
        <v>53</v>
      </c>
      <c r="O26" s="31">
        <f t="shared" si="5"/>
        <v>7</v>
      </c>
      <c r="P26" s="31">
        <f t="shared" si="6"/>
        <v>15.217391304347828</v>
      </c>
      <c r="R26" s="31">
        <v>43</v>
      </c>
      <c r="S26" s="31">
        <v>48</v>
      </c>
      <c r="T26" s="31">
        <v>716</v>
      </c>
      <c r="U26" s="31">
        <v>760</v>
      </c>
      <c r="V26" s="31">
        <f t="shared" si="7"/>
        <v>5</v>
      </c>
      <c r="W26" s="31">
        <f t="shared" si="0"/>
        <v>11.627906976744185</v>
      </c>
      <c r="X26" s="31">
        <f t="shared" si="8"/>
        <v>44</v>
      </c>
      <c r="Y26" s="31">
        <f t="shared" si="9"/>
        <v>6.1452513966480442</v>
      </c>
      <c r="AA26" s="31">
        <v>27</v>
      </c>
      <c r="AB26" s="31">
        <v>27</v>
      </c>
      <c r="AC26" s="31">
        <f t="shared" si="10"/>
        <v>0</v>
      </c>
      <c r="AD26" s="31">
        <f t="shared" si="11"/>
        <v>0</v>
      </c>
    </row>
    <row r="27" spans="1:30" s="31" customFormat="1" x14ac:dyDescent="0.25">
      <c r="A27" s="30" t="s">
        <v>101</v>
      </c>
      <c r="B27" s="31">
        <v>47.5</v>
      </c>
      <c r="C27" s="31">
        <v>19</v>
      </c>
      <c r="D27" s="31">
        <v>20</v>
      </c>
      <c r="E27" s="31">
        <f t="shared" si="1"/>
        <v>1</v>
      </c>
      <c r="F27" s="31">
        <f t="shared" si="2"/>
        <v>5.2631578947368416</v>
      </c>
      <c r="H27" s="31">
        <v>9</v>
      </c>
      <c r="I27" s="31">
        <v>9</v>
      </c>
      <c r="J27" s="31">
        <f t="shared" si="3"/>
        <v>0</v>
      </c>
      <c r="K27" s="31">
        <f t="shared" si="4"/>
        <v>0</v>
      </c>
      <c r="L27" s="31">
        <v>96</v>
      </c>
      <c r="M27" s="31">
        <v>21</v>
      </c>
      <c r="N27" s="31">
        <v>22</v>
      </c>
      <c r="O27" s="31">
        <f t="shared" si="5"/>
        <v>1</v>
      </c>
      <c r="P27" s="31">
        <f t="shared" si="6"/>
        <v>4.7619047619047619</v>
      </c>
      <c r="R27" s="31">
        <v>40</v>
      </c>
      <c r="S27" s="31">
        <v>40</v>
      </c>
      <c r="T27" s="31">
        <v>696</v>
      </c>
      <c r="U27" s="31">
        <v>697</v>
      </c>
      <c r="V27" s="31">
        <f t="shared" si="7"/>
        <v>0</v>
      </c>
      <c r="W27" s="31">
        <f t="shared" si="0"/>
        <v>0</v>
      </c>
      <c r="X27" s="31">
        <f t="shared" si="8"/>
        <v>1</v>
      </c>
      <c r="Y27" s="31">
        <f t="shared" si="9"/>
        <v>0.14367816091954022</v>
      </c>
      <c r="AA27" s="31">
        <v>16</v>
      </c>
      <c r="AB27" s="31">
        <v>17</v>
      </c>
      <c r="AC27" s="31">
        <f t="shared" si="10"/>
        <v>1</v>
      </c>
      <c r="AD27" s="31">
        <f t="shared" si="11"/>
        <v>6.25</v>
      </c>
    </row>
    <row r="28" spans="1:30" s="31" customFormat="1" x14ac:dyDescent="0.25">
      <c r="A28" s="30" t="s">
        <v>102</v>
      </c>
      <c r="B28" s="31">
        <v>52.5</v>
      </c>
      <c r="C28" s="31">
        <v>38</v>
      </c>
      <c r="D28" s="31">
        <v>38</v>
      </c>
      <c r="E28" s="31">
        <f t="shared" si="1"/>
        <v>0</v>
      </c>
      <c r="F28" s="31">
        <f t="shared" si="2"/>
        <v>0</v>
      </c>
      <c r="H28" s="31">
        <v>13</v>
      </c>
      <c r="I28" s="31">
        <v>13</v>
      </c>
      <c r="J28" s="31">
        <f t="shared" si="3"/>
        <v>0</v>
      </c>
      <c r="K28" s="31">
        <f t="shared" si="4"/>
        <v>0</v>
      </c>
      <c r="L28" s="31">
        <v>108</v>
      </c>
      <c r="M28" s="31">
        <v>29</v>
      </c>
      <c r="N28" s="31">
        <v>30</v>
      </c>
      <c r="O28" s="31">
        <f t="shared" si="5"/>
        <v>1</v>
      </c>
      <c r="P28" s="31">
        <f t="shared" si="6"/>
        <v>3.4482758620689653</v>
      </c>
      <c r="R28" s="31">
        <v>60</v>
      </c>
      <c r="S28" s="31">
        <v>60</v>
      </c>
      <c r="T28" s="31">
        <v>841</v>
      </c>
      <c r="U28" s="31">
        <v>845</v>
      </c>
      <c r="V28" s="31">
        <f t="shared" si="7"/>
        <v>0</v>
      </c>
      <c r="W28" s="31">
        <f t="shared" si="0"/>
        <v>0</v>
      </c>
      <c r="X28" s="31">
        <f t="shared" si="8"/>
        <v>4</v>
      </c>
      <c r="Y28" s="31">
        <f t="shared" si="9"/>
        <v>0.47562425683709864</v>
      </c>
      <c r="AA28" s="31">
        <v>34</v>
      </c>
      <c r="AB28" s="31">
        <v>35</v>
      </c>
      <c r="AC28" s="31">
        <f t="shared" si="10"/>
        <v>1</v>
      </c>
      <c r="AD28" s="31">
        <f t="shared" si="11"/>
        <v>2.9411764705882351</v>
      </c>
    </row>
    <row r="29" spans="1:30" s="20" customFormat="1" x14ac:dyDescent="0.25">
      <c r="A29" s="19" t="s">
        <v>103</v>
      </c>
      <c r="B29" s="20">
        <f>AVERAGE(B5:B28)</f>
        <v>60.833333333333336</v>
      </c>
      <c r="C29" s="20">
        <f>AVERAGE(C5:C28)</f>
        <v>16.291666666666668</v>
      </c>
      <c r="D29" s="20">
        <f>AVERAGE(D5:D28)</f>
        <v>17.041666666666668</v>
      </c>
      <c r="E29" s="20">
        <f>AVERAGE(E5:E28)</f>
        <v>0.75</v>
      </c>
      <c r="F29" s="20">
        <f>AVERAGE(F5:F28)</f>
        <v>8.4747927511085397</v>
      </c>
      <c r="H29" s="20">
        <f t="shared" ref="H29:P29" si="12">AVERAGE(H5:H28)</f>
        <v>8.0833333333333339</v>
      </c>
      <c r="I29" s="20">
        <f t="shared" si="12"/>
        <v>8.625</v>
      </c>
      <c r="J29" s="20">
        <f t="shared" si="12"/>
        <v>0.54166666666666663</v>
      </c>
      <c r="K29" s="20">
        <f t="shared" si="12"/>
        <v>13.779761904761903</v>
      </c>
      <c r="L29" s="20">
        <f t="shared" si="12"/>
        <v>125.83333333333333</v>
      </c>
      <c r="M29" s="20">
        <f t="shared" si="12"/>
        <v>31.875</v>
      </c>
      <c r="N29" s="20">
        <f t="shared" si="12"/>
        <v>34</v>
      </c>
      <c r="O29" s="20">
        <f t="shared" si="12"/>
        <v>2.125</v>
      </c>
      <c r="P29" s="20">
        <f t="shared" si="12"/>
        <v>10.323106156784641</v>
      </c>
      <c r="R29" s="20">
        <f t="shared" ref="R29:Y29" si="13">AVERAGE(R5:R28)</f>
        <v>51.166666666666664</v>
      </c>
      <c r="S29" s="20">
        <f t="shared" si="13"/>
        <v>53.416666666666664</v>
      </c>
      <c r="T29" s="20">
        <f t="shared" si="13"/>
        <v>771.25</v>
      </c>
      <c r="U29" s="20">
        <f t="shared" si="13"/>
        <v>795.79166666666663</v>
      </c>
      <c r="V29" s="20">
        <f t="shared" si="13"/>
        <v>2.25</v>
      </c>
      <c r="W29" s="20">
        <f t="shared" si="13"/>
        <v>4.6336073156155555</v>
      </c>
      <c r="X29" s="20">
        <f t="shared" si="13"/>
        <v>24.541666666666668</v>
      </c>
      <c r="Y29" s="20">
        <f t="shared" si="13"/>
        <v>3.4336189554199095</v>
      </c>
      <c r="AA29" s="20">
        <f>AVERAGE(AA5:AA28)</f>
        <v>19.416666666666668</v>
      </c>
      <c r="AB29" s="20">
        <f>AVERAGE(AB5:AB28)</f>
        <v>19.875</v>
      </c>
      <c r="AC29" s="20">
        <f>AVERAGE(AC5:AC28)</f>
        <v>0.45833333333333331</v>
      </c>
      <c r="AD29" s="20">
        <f>AVERAGE(AD5:AD28)</f>
        <v>4.1236506253290139</v>
      </c>
    </row>
    <row r="30" spans="1:30" s="20" customFormat="1" x14ac:dyDescent="0.25">
      <c r="A30" s="19" t="s">
        <v>104</v>
      </c>
      <c r="B30" s="20">
        <f>STDEV(B5:B28)</f>
        <v>10.851434153530379</v>
      </c>
      <c r="C30" s="20">
        <f>STDEV(C5:C28)</f>
        <v>8.0675364844254798</v>
      </c>
      <c r="D30" s="20">
        <f>STDEV(D5:D28)</f>
        <v>7.4394902038213351</v>
      </c>
      <c r="E30" s="20">
        <f>STDEV(E5:E28)</f>
        <v>2.211629342323457</v>
      </c>
      <c r="F30" s="20">
        <f>STDEV(F5:F28)</f>
        <v>17.894878955418221</v>
      </c>
      <c r="H30" s="20">
        <f t="shared" ref="H30:P30" si="14">STDEV(H5:H28)</f>
        <v>5.3561558787157644</v>
      </c>
      <c r="I30" s="20">
        <f t="shared" si="14"/>
        <v>5.7996439171053762</v>
      </c>
      <c r="J30" s="20">
        <f t="shared" si="14"/>
        <v>1.3180739131701644</v>
      </c>
      <c r="K30" s="20">
        <f t="shared" si="14"/>
        <v>44.621170094073932</v>
      </c>
      <c r="L30" s="20">
        <f t="shared" si="14"/>
        <v>24.614712226045093</v>
      </c>
      <c r="M30" s="20">
        <f t="shared" si="14"/>
        <v>11.276418256505572</v>
      </c>
      <c r="N30" s="20">
        <f t="shared" si="14"/>
        <v>10.898743445721262</v>
      </c>
      <c r="O30" s="20">
        <f t="shared" si="14"/>
        <v>5.3022759674297042</v>
      </c>
      <c r="P30" s="20">
        <f t="shared" si="14"/>
        <v>23.540516723119108</v>
      </c>
      <c r="R30" s="20">
        <f t="shared" ref="R30:Y30" si="15">STDEV(R5:R28)</f>
        <v>5.768480070073978</v>
      </c>
      <c r="S30" s="20">
        <f t="shared" si="15"/>
        <v>5.3480322806956133</v>
      </c>
      <c r="T30" s="20">
        <f t="shared" si="15"/>
        <v>51.763887025608888</v>
      </c>
      <c r="U30" s="20">
        <f t="shared" si="15"/>
        <v>38.874356325348266</v>
      </c>
      <c r="V30" s="20">
        <f t="shared" si="15"/>
        <v>2.4361409254588806</v>
      </c>
      <c r="W30" s="20">
        <f t="shared" si="15"/>
        <v>5.1223068153677431</v>
      </c>
      <c r="X30" s="20">
        <f t="shared" si="15"/>
        <v>37.407252454997071</v>
      </c>
      <c r="Y30" s="20">
        <f t="shared" si="15"/>
        <v>5.8476960248885099</v>
      </c>
      <c r="AA30" s="20">
        <f>STDEV(AA5:AA28)</f>
        <v>6.2478981973186789</v>
      </c>
      <c r="AB30" s="20">
        <f>STDEV(AB5:AB28)</f>
        <v>5.9220479712607066</v>
      </c>
      <c r="AC30" s="20">
        <f>STDEV(AC5:AC28)</f>
        <v>2.3770490779200544</v>
      </c>
      <c r="AD30" s="20">
        <f>STDEV(AD5:AD28)</f>
        <v>14.064964797341579</v>
      </c>
    </row>
    <row r="31" spans="1:30" s="20" customFormat="1" x14ac:dyDescent="0.25">
      <c r="A31" s="19" t="s">
        <v>105</v>
      </c>
      <c r="B31" s="20">
        <f>MIN(B5:B28)</f>
        <v>47.5</v>
      </c>
      <c r="C31" s="20">
        <f>MIN(C5:C28)</f>
        <v>3</v>
      </c>
      <c r="D31" s="20">
        <f>MIN(D5:D28)</f>
        <v>3</v>
      </c>
      <c r="E31" s="20">
        <f>MIN(E5:E28)</f>
        <v>-5</v>
      </c>
      <c r="F31" s="20">
        <f>MIN(F5:F28)</f>
        <v>-20</v>
      </c>
      <c r="H31" s="20">
        <f t="shared" ref="H31:P31" si="16">MIN(H5:H28)</f>
        <v>1</v>
      </c>
      <c r="I31" s="20">
        <f t="shared" si="16"/>
        <v>1</v>
      </c>
      <c r="J31" s="20">
        <f t="shared" si="16"/>
        <v>-2</v>
      </c>
      <c r="K31" s="20">
        <f t="shared" si="16"/>
        <v>-66.666666666666657</v>
      </c>
      <c r="L31" s="20">
        <f t="shared" si="16"/>
        <v>95</v>
      </c>
      <c r="M31" s="20">
        <f t="shared" si="16"/>
        <v>10</v>
      </c>
      <c r="N31" s="20">
        <f t="shared" si="16"/>
        <v>11</v>
      </c>
      <c r="O31" s="20">
        <f t="shared" si="16"/>
        <v>-11</v>
      </c>
      <c r="P31" s="20">
        <f t="shared" si="16"/>
        <v>-27.500000000000004</v>
      </c>
      <c r="R31" s="20">
        <f t="shared" ref="R31:Y31" si="17">MIN(R5:R28)</f>
        <v>40</v>
      </c>
      <c r="S31" s="20">
        <f t="shared" si="17"/>
        <v>40</v>
      </c>
      <c r="T31" s="20">
        <f t="shared" si="17"/>
        <v>630</v>
      </c>
      <c r="U31" s="20">
        <f t="shared" si="17"/>
        <v>697</v>
      </c>
      <c r="V31" s="20">
        <f t="shared" si="17"/>
        <v>-1</v>
      </c>
      <c r="W31" s="20">
        <f t="shared" si="17"/>
        <v>-1.8518518518518516</v>
      </c>
      <c r="X31" s="20">
        <f t="shared" si="17"/>
        <v>-6</v>
      </c>
      <c r="Y31" s="20">
        <f t="shared" si="17"/>
        <v>-0.75</v>
      </c>
      <c r="AA31" s="20">
        <f>MIN(AA5:AA28)</f>
        <v>9</v>
      </c>
      <c r="AB31" s="20">
        <f>MIN(AB5:AB28)</f>
        <v>10</v>
      </c>
      <c r="AC31" s="20">
        <f>MIN(AC5:AC28)</f>
        <v>-5</v>
      </c>
      <c r="AD31" s="20">
        <f>MIN(AD5:AD28)</f>
        <v>-25</v>
      </c>
    </row>
    <row r="32" spans="1:30" s="20" customFormat="1" x14ac:dyDescent="0.25">
      <c r="A32" s="19" t="s">
        <v>106</v>
      </c>
      <c r="B32" s="20">
        <f>MAX(B5:B28)</f>
        <v>100</v>
      </c>
      <c r="C32" s="20">
        <f>MAX(C5:C28)</f>
        <v>38</v>
      </c>
      <c r="D32" s="20">
        <f>MAX(D5:D28)</f>
        <v>38</v>
      </c>
      <c r="E32" s="20">
        <f>MAX(E5:E28)</f>
        <v>6</v>
      </c>
      <c r="F32" s="20">
        <f>MAX(F5:F28)</f>
        <v>60</v>
      </c>
      <c r="H32" s="20">
        <f t="shared" ref="H32:P32" si="18">MAX(H5:H28)</f>
        <v>21</v>
      </c>
      <c r="I32" s="20">
        <f t="shared" si="18"/>
        <v>26</v>
      </c>
      <c r="J32" s="20">
        <f t="shared" si="18"/>
        <v>5</v>
      </c>
      <c r="K32" s="20">
        <f t="shared" si="18"/>
        <v>200</v>
      </c>
      <c r="L32" s="20">
        <f t="shared" si="18"/>
        <v>200</v>
      </c>
      <c r="M32" s="20">
        <f t="shared" si="18"/>
        <v>52</v>
      </c>
      <c r="N32" s="20">
        <f t="shared" si="18"/>
        <v>58</v>
      </c>
      <c r="O32" s="20">
        <f t="shared" si="18"/>
        <v>14</v>
      </c>
      <c r="P32" s="20">
        <f t="shared" si="18"/>
        <v>100</v>
      </c>
      <c r="R32" s="20">
        <f t="shared" ref="R32:Y32" si="19">MAX(R5:R28)</f>
        <v>60</v>
      </c>
      <c r="S32" s="20">
        <f t="shared" si="19"/>
        <v>61</v>
      </c>
      <c r="T32" s="20">
        <f t="shared" si="19"/>
        <v>841</v>
      </c>
      <c r="U32" s="20">
        <f t="shared" si="19"/>
        <v>850</v>
      </c>
      <c r="V32" s="20">
        <f t="shared" si="19"/>
        <v>9</v>
      </c>
      <c r="W32" s="20">
        <f t="shared" si="19"/>
        <v>19.148936170212767</v>
      </c>
      <c r="X32" s="20">
        <f t="shared" si="19"/>
        <v>181</v>
      </c>
      <c r="Y32" s="20">
        <f t="shared" si="19"/>
        <v>28.730158730158728</v>
      </c>
      <c r="AA32" s="20">
        <f>MAX(AA5:AA28)</f>
        <v>34</v>
      </c>
      <c r="AB32" s="20">
        <f>MAX(AB5:AB28)</f>
        <v>35</v>
      </c>
      <c r="AC32" s="20">
        <f>MAX(AC5:AC28)</f>
        <v>7</v>
      </c>
      <c r="AD32" s="20">
        <f>MAX(AD5:AD28)</f>
        <v>46.666666666666664</v>
      </c>
    </row>
  </sheetData>
  <pageMargins left="0.70000000000000007" right="0.70000000000000007" top="0.78740157500000008" bottom="0.78740157500000008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Ziolkowski</dc:creator>
  <cp:lastModifiedBy>patrick</cp:lastModifiedBy>
  <dcterms:created xsi:type="dcterms:W3CDTF">2013-07-29T17:22:13Z</dcterms:created>
  <dcterms:modified xsi:type="dcterms:W3CDTF">2013-09-25T12:11:57Z</dcterms:modified>
</cp:coreProperties>
</file>